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1595" yWindow="2355" windowWidth="28800" windowHeight="15435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総接種回数!$A$1:$M$61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1" l="1"/>
  <c r="G5" i="10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M7" i="11"/>
  <c r="J7" i="11" l="1"/>
  <c r="K7" i="11"/>
  <c r="I7" i="11"/>
  <c r="Q2" i="12"/>
  <c r="M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<sst xmlns="http://schemas.openxmlformats.org/spreadsheetml/2006/main" count="335" uniqueCount="143">
  <si>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</si>
  <si>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（4月4日公表時点）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</si>
  <si>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</si>
  <si>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</si>
  <si>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</si>
  <si>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</si>
  <si>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</si>
  <si>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</si>
  <si>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</si>
  <si>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</si>
  <si>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</si>
  <si>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</si>
  <si>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</si>
  <si>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</si>
  <si>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</si>
  <si>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</si>
  <si>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</si>
  <si>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</si>
  <si>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</si>
  <si>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</si>
  <si>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</si>
  <si>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</si>
  <si>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</si>
  <si>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</si>
  <si>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</si>
  <si>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</si>
  <si>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</si>
  <si>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</si>
  <si>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</si>
  <si>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</si>
  <si>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</si>
  <si>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</si>
  <si>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</si>
  <si>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</si>
  <si>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</si>
  <si>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</si>
  <si>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</si>
  <si>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</si>
  <si>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</si>
  <si>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</si>
  <si>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</si>
  <si>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</si>
  <si>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</si>
  <si>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</si>
  <si>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</si>
  <si>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</si>
  <si>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</si>
  <si>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</si>
  <si>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</si>
  <si>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</si>
  <si>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</si>
  <si>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</si>
  <si>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</si>
  <si>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</si>
  <si>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</si>
  <si>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</si>
  <si>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</si>
  <si>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</si>
  <si>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</si>
  <si>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</si>
  <si>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</si>
  <si>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</si>
  <si>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</si>
  <si>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</si>
  <si>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</si>
  <si>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</si>
  <si>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</si>
  <si>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</si>
  <si>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</si>
  <si>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</si>
  <si>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</si>
  <si>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</si>
  <si>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</si>
  <si>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</si>
  <si>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</si>
  <si>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</si>
  <si>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</si>
  <si>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</si>
  <si>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</si>
  <si>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</si>
  <si>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</si>
  <si>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</si>
  <si>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</si>
  <si>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</si>
  <si>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</si>
  <si>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</si>
  <si>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</si>
  <si>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</si>
  <si>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</si>
  <si>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</si>
  <si>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</si>
  <si>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</si>
  <si>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</si>
  <si>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</si>
  <si>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</si>
  <si>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接種回数（4月3日まで）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</si>
  <si>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</si>
  <si>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</si>
  <si>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</si>
  <si>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</si>
  <si>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</si>
  <si>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</si>
  <si>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</si>
  <si>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</si>
  <si>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</si>
  <si>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</si>
  <si>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</si>
  <si>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</si>
  <si>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</si>
  <si>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</si>
  <si>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</si>
  <si>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</si>
  <si>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</si>
  <si>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（4月3日まで）</t>
  </si>
  <si>
    <t>ワクチン供給量
（4月3日まで）※4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</si>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</sst>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G7" sqref="G7:G9"/>
    </sheetView>
  </sheetViews>
  <sheetFormatPr defaultRowHeight="18.75" x14ac:dyDescent="0.4"/>
  <cols>
    <col min="1" max="1" width="13.625" customWidth="1"/>
    <col min="2" max="3" width="13.625" style="1" customWidth="1"/>
    <col min="4" max="8" width="13.625" customWidth="1"/>
    <col min="10" max="10" width="10.5" bestFit="1" customWidth="1"/>
  </cols>
  <sheetData>
    <row r="1" spans="1:8" x14ac:dyDescent="0.4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">
      <c r="A2" s="2"/>
      <c r="B2" s="3"/>
      <c r="C2" s="3"/>
      <c r="D2" s="2"/>
      <c r="E2" s="2"/>
      <c r="F2" s="2"/>
      <c r="G2" s="2"/>
      <c r="H2" s="2"/>
    </row>
    <row r="3" spans="1:8" x14ac:dyDescent="0.4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44652</v>
      </c>
      <c r="H5" s="75"/>
    </row>
    <row r="6" spans="1:8" ht="21.75" customHeight="1" x14ac:dyDescent="0.4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">
      <c r="A9" s="63"/>
      <c r="B9" s="68"/>
      <c r="C9" s="81"/>
      <c r="D9" s="65"/>
      <c r="E9" s="63"/>
      <c r="F9" s="65"/>
      <c r="G9" s="63"/>
      <c r="H9" s="65"/>
    </row>
    <row r="10" spans="1:8" x14ac:dyDescent="0.4">
      <c r="A10" s="10" t="s">
        <v>13</v>
      </c>
      <c r="B10" s="20">
        <v>126645025.00000003</v>
      </c>
      <c r="C10" s="21">
        <f>SUM(C11:C57)</f>
        <v>53790106</v>
      </c>
      <c r="D10" s="11">
        <f>C10/$B10</f>
        <v>0.42473129915683611</v>
      </c>
      <c r="E10" s="21">
        <f>SUM(E11:E57)</f>
        <v>4494883</v>
      </c>
      <c r="F10" s="11">
        <f>E10/$B10</f>
        <v>3.5491982413047803E-2</v>
      </c>
      <c r="G10" s="21">
        <f>SUM(G11:G57)</f>
        <v>658428</v>
      </c>
      <c r="H10" s="11">
        <f>G10/$B10</f>
        <v>5.1990040666816551E-3</v>
      </c>
    </row>
    <row r="11" spans="1:8" x14ac:dyDescent="0.4">
      <c r="A11" s="12" t="s">
        <v>14</v>
      </c>
      <c r="B11" s="20">
        <v>5226603</v>
      </c>
      <c r="C11" s="21">
        <v>2192630</v>
      </c>
      <c r="D11" s="11">
        <f t="shared" ref="D11:D57" si="0">C11/$B11</f>
        <v>0.4195134009604326</v>
      </c>
      <c r="E11" s="21">
        <v>232023</v>
      </c>
      <c r="F11" s="11">
        <f t="shared" ref="F11:F57" si="1">E11/$B11</f>
        <v>4.4392696365115163E-2</v>
      </c>
      <c r="G11" s="21">
        <v>36477</v>
      </c>
      <c r="H11" s="11">
        <f t="shared" ref="H11:H57" si="2">G11/$B11</f>
        <v>6.9791028704495059E-3</v>
      </c>
    </row>
    <row r="12" spans="1:8" x14ac:dyDescent="0.4">
      <c r="A12" s="12" t="s">
        <v>15</v>
      </c>
      <c r="B12" s="20">
        <v>1259615</v>
      </c>
      <c r="C12" s="21">
        <v>523795</v>
      </c>
      <c r="D12" s="11">
        <f t="shared" si="0"/>
        <v>0.41583737888164241</v>
      </c>
      <c r="E12" s="21">
        <v>51107</v>
      </c>
      <c r="F12" s="11">
        <f t="shared" si="1"/>
        <v>4.0573508572063689E-2</v>
      </c>
      <c r="G12" s="21">
        <v>6141</v>
      </c>
      <c r="H12" s="11">
        <f t="shared" si="2"/>
        <v>4.8752991985646409E-3</v>
      </c>
    </row>
    <row r="13" spans="1:8" x14ac:dyDescent="0.4">
      <c r="A13" s="12" t="s">
        <v>16</v>
      </c>
      <c r="B13" s="20">
        <v>1220823</v>
      </c>
      <c r="C13" s="21">
        <v>519218</v>
      </c>
      <c r="D13" s="11">
        <f t="shared" si="0"/>
        <v>0.42530162030040392</v>
      </c>
      <c r="E13" s="21">
        <v>45643</v>
      </c>
      <c r="F13" s="11">
        <f t="shared" si="1"/>
        <v>3.7387074129501166E-2</v>
      </c>
      <c r="G13" s="21">
        <v>5511</v>
      </c>
      <c r="H13" s="11">
        <f t="shared" si="2"/>
        <v>4.5141679014894052E-3</v>
      </c>
    </row>
    <row r="14" spans="1:8" x14ac:dyDescent="0.4">
      <c r="A14" s="12" t="s">
        <v>17</v>
      </c>
      <c r="B14" s="20">
        <v>2281989</v>
      </c>
      <c r="C14" s="21">
        <v>953924</v>
      </c>
      <c r="D14" s="11">
        <f t="shared" si="0"/>
        <v>0.41802304919085936</v>
      </c>
      <c r="E14" s="21">
        <v>75139</v>
      </c>
      <c r="F14" s="11">
        <f t="shared" si="1"/>
        <v>3.2926977299189433E-2</v>
      </c>
      <c r="G14" s="21">
        <v>7128</v>
      </c>
      <c r="H14" s="11">
        <f t="shared" si="2"/>
        <v>3.1235908674406405E-3</v>
      </c>
    </row>
    <row r="15" spans="1:8" x14ac:dyDescent="0.4">
      <c r="A15" s="12" t="s">
        <v>18</v>
      </c>
      <c r="B15" s="20">
        <v>971288</v>
      </c>
      <c r="C15" s="21">
        <v>397003</v>
      </c>
      <c r="D15" s="11">
        <f t="shared" si="0"/>
        <v>0.40873870571859222</v>
      </c>
      <c r="E15" s="21">
        <v>49292</v>
      </c>
      <c r="F15" s="11">
        <f t="shared" si="1"/>
        <v>5.0749108400392054E-2</v>
      </c>
      <c r="G15" s="21">
        <v>6229</v>
      </c>
      <c r="H15" s="11">
        <f t="shared" si="2"/>
        <v>6.4131339005526686E-3</v>
      </c>
    </row>
    <row r="16" spans="1:8" x14ac:dyDescent="0.4">
      <c r="A16" s="12" t="s">
        <v>19</v>
      </c>
      <c r="B16" s="20">
        <v>1069562</v>
      </c>
      <c r="C16" s="21">
        <v>499456</v>
      </c>
      <c r="D16" s="11">
        <f t="shared" si="0"/>
        <v>0.46697246162447803</v>
      </c>
      <c r="E16" s="21">
        <v>44897</v>
      </c>
      <c r="F16" s="11">
        <f t="shared" si="1"/>
        <v>4.197699619096415E-2</v>
      </c>
      <c r="G16" s="21">
        <v>5681</v>
      </c>
      <c r="H16" s="11">
        <f t="shared" si="2"/>
        <v>5.3115200427838686E-3</v>
      </c>
    </row>
    <row r="17" spans="1:8" x14ac:dyDescent="0.4">
      <c r="A17" s="12" t="s">
        <v>20</v>
      </c>
      <c r="B17" s="20">
        <v>1862059.0000000002</v>
      </c>
      <c r="C17" s="21">
        <v>850991</v>
      </c>
      <c r="D17" s="11">
        <f t="shared" si="0"/>
        <v>0.45701613106781253</v>
      </c>
      <c r="E17" s="21">
        <v>87804</v>
      </c>
      <c r="F17" s="11">
        <f t="shared" si="1"/>
        <v>4.7154252362572827E-2</v>
      </c>
      <c r="G17" s="21">
        <v>15431</v>
      </c>
      <c r="H17" s="11">
        <f t="shared" si="2"/>
        <v>8.2870628696512828E-3</v>
      </c>
    </row>
    <row r="18" spans="1:8" x14ac:dyDescent="0.4">
      <c r="A18" s="12" t="s">
        <v>21</v>
      </c>
      <c r="B18" s="20">
        <v>2907675</v>
      </c>
      <c r="C18" s="21">
        <v>1312930</v>
      </c>
      <c r="D18" s="11">
        <f t="shared" si="0"/>
        <v>0.45153946022165475</v>
      </c>
      <c r="E18" s="21">
        <v>99604</v>
      </c>
      <c r="F18" s="11">
        <f t="shared" si="1"/>
        <v>3.4255547817414259E-2</v>
      </c>
      <c r="G18" s="21">
        <v>14763</v>
      </c>
      <c r="H18" s="11">
        <f t="shared" si="2"/>
        <v>5.0772524439629601E-3</v>
      </c>
    </row>
    <row r="19" spans="1:8" x14ac:dyDescent="0.4">
      <c r="A19" s="12" t="s">
        <v>22</v>
      </c>
      <c r="B19" s="20">
        <v>1955401</v>
      </c>
      <c r="C19" s="21">
        <v>797362</v>
      </c>
      <c r="D19" s="11">
        <f t="shared" si="0"/>
        <v>0.40777415987820403</v>
      </c>
      <c r="E19" s="21">
        <v>61324</v>
      </c>
      <c r="F19" s="11">
        <f t="shared" si="1"/>
        <v>3.1361342251538173E-2</v>
      </c>
      <c r="G19" s="21">
        <v>8604</v>
      </c>
      <c r="H19" s="11">
        <f t="shared" si="2"/>
        <v>4.400120486795292E-3</v>
      </c>
    </row>
    <row r="20" spans="1:8" x14ac:dyDescent="0.4">
      <c r="A20" s="12" t="s">
        <v>23</v>
      </c>
      <c r="B20" s="20">
        <v>1958101</v>
      </c>
      <c r="C20" s="21">
        <v>938201</v>
      </c>
      <c r="D20" s="11">
        <f t="shared" si="0"/>
        <v>0.47913820584331451</v>
      </c>
      <c r="E20" s="21">
        <v>74623</v>
      </c>
      <c r="F20" s="11">
        <f t="shared" si="1"/>
        <v>3.8109882993778155E-2</v>
      </c>
      <c r="G20" s="21">
        <v>12774</v>
      </c>
      <c r="H20" s="11">
        <f t="shared" si="2"/>
        <v>6.5236675738381215E-3</v>
      </c>
    </row>
    <row r="21" spans="1:8" x14ac:dyDescent="0.4">
      <c r="A21" s="12" t="s">
        <v>24</v>
      </c>
      <c r="B21" s="20">
        <v>7393799</v>
      </c>
      <c r="C21" s="21">
        <v>2975264</v>
      </c>
      <c r="D21" s="11">
        <f t="shared" si="0"/>
        <v>0.40239990294569816</v>
      </c>
      <c r="E21" s="21">
        <v>261228</v>
      </c>
      <c r="F21" s="11">
        <f t="shared" si="1"/>
        <v>3.5330687242106529E-2</v>
      </c>
      <c r="G21" s="21">
        <v>37283</v>
      </c>
      <c r="H21" s="11">
        <f t="shared" si="2"/>
        <v>5.0424686957273252E-3</v>
      </c>
    </row>
    <row r="22" spans="1:8" x14ac:dyDescent="0.4">
      <c r="A22" s="12" t="s">
        <v>25</v>
      </c>
      <c r="B22" s="20">
        <v>6322892.0000000009</v>
      </c>
      <c r="C22" s="21">
        <v>2631593</v>
      </c>
      <c r="D22" s="11">
        <f t="shared" si="0"/>
        <v>0.41620084606853947</v>
      </c>
      <c r="E22" s="21">
        <v>234065</v>
      </c>
      <c r="F22" s="11">
        <f t="shared" si="1"/>
        <v>3.7018661713658869E-2</v>
      </c>
      <c r="G22" s="21">
        <v>31953</v>
      </c>
      <c r="H22" s="11">
        <f t="shared" si="2"/>
        <v>5.0535419551686151E-3</v>
      </c>
    </row>
    <row r="23" spans="1:8" x14ac:dyDescent="0.4">
      <c r="A23" s="12" t="s">
        <v>26</v>
      </c>
      <c r="B23" s="20">
        <v>13843329.000000002</v>
      </c>
      <c r="C23" s="21">
        <v>6040061</v>
      </c>
      <c r="D23" s="11">
        <f t="shared" si="0"/>
        <v>0.43631564344096707</v>
      </c>
      <c r="E23" s="21">
        <v>443717</v>
      </c>
      <c r="F23" s="11">
        <f t="shared" si="1"/>
        <v>3.2052767076474156E-2</v>
      </c>
      <c r="G23" s="21">
        <v>60536</v>
      </c>
      <c r="H23" s="11">
        <f t="shared" si="2"/>
        <v>4.3729365963923843E-3</v>
      </c>
    </row>
    <row r="24" spans="1:8" x14ac:dyDescent="0.4">
      <c r="A24" s="12" t="s">
        <v>27</v>
      </c>
      <c r="B24" s="20">
        <v>9220206</v>
      </c>
      <c r="C24" s="21">
        <v>3782932</v>
      </c>
      <c r="D24" s="11">
        <f t="shared" si="0"/>
        <v>0.4102871454282041</v>
      </c>
      <c r="E24" s="21">
        <v>367247</v>
      </c>
      <c r="F24" s="11">
        <f t="shared" si="1"/>
        <v>3.9830671896050912E-2</v>
      </c>
      <c r="G24" s="21">
        <v>58390</v>
      </c>
      <c r="H24" s="11">
        <f t="shared" si="2"/>
        <v>6.3328303076959453E-3</v>
      </c>
    </row>
    <row r="25" spans="1:8" x14ac:dyDescent="0.4">
      <c r="A25" s="12" t="s">
        <v>28</v>
      </c>
      <c r="B25" s="20">
        <v>2213174</v>
      </c>
      <c r="C25" s="21">
        <v>998108</v>
      </c>
      <c r="D25" s="11">
        <f t="shared" si="0"/>
        <v>0.45098487511600988</v>
      </c>
      <c r="E25" s="21">
        <v>110291</v>
      </c>
      <c r="F25" s="11">
        <f t="shared" si="1"/>
        <v>4.9833858521742984E-2</v>
      </c>
      <c r="G25" s="21">
        <v>14362</v>
      </c>
      <c r="H25" s="11">
        <f t="shared" si="2"/>
        <v>6.4893225747275178E-3</v>
      </c>
    </row>
    <row r="26" spans="1:8" x14ac:dyDescent="0.4">
      <c r="A26" s="12" t="s">
        <v>29</v>
      </c>
      <c r="B26" s="20">
        <v>1047674</v>
      </c>
      <c r="C26" s="21">
        <v>476901</v>
      </c>
      <c r="D26" s="11">
        <f t="shared" si="0"/>
        <v>0.45519980451934478</v>
      </c>
      <c r="E26" s="21">
        <v>43110</v>
      </c>
      <c r="F26" s="11">
        <f t="shared" si="1"/>
        <v>4.1148296130284805E-2</v>
      </c>
      <c r="G26" s="21">
        <v>5078</v>
      </c>
      <c r="H26" s="11">
        <f t="shared" si="2"/>
        <v>4.8469275747990313E-3</v>
      </c>
    </row>
    <row r="27" spans="1:8" x14ac:dyDescent="0.4">
      <c r="A27" s="12" t="s">
        <v>30</v>
      </c>
      <c r="B27" s="20">
        <v>1132656</v>
      </c>
      <c r="C27" s="21">
        <v>481321</v>
      </c>
      <c r="D27" s="11">
        <f t="shared" si="0"/>
        <v>0.4249489695017728</v>
      </c>
      <c r="E27" s="21">
        <v>41983</v>
      </c>
      <c r="F27" s="11">
        <f t="shared" si="1"/>
        <v>3.7065975900891356E-2</v>
      </c>
      <c r="G27" s="21">
        <v>6480</v>
      </c>
      <c r="H27" s="11">
        <f t="shared" si="2"/>
        <v>5.7210662372335465E-3</v>
      </c>
    </row>
    <row r="28" spans="1:8" x14ac:dyDescent="0.4">
      <c r="A28" s="12" t="s">
        <v>31</v>
      </c>
      <c r="B28" s="20">
        <v>774582.99999999988</v>
      </c>
      <c r="C28" s="21">
        <v>347323</v>
      </c>
      <c r="D28" s="11">
        <f t="shared" si="0"/>
        <v>0.44839997779450369</v>
      </c>
      <c r="E28" s="21">
        <v>33506</v>
      </c>
      <c r="F28" s="11">
        <f t="shared" si="1"/>
        <v>4.3256823348821243E-2</v>
      </c>
      <c r="G28" s="21">
        <v>2898</v>
      </c>
      <c r="H28" s="11">
        <f t="shared" si="2"/>
        <v>3.7413679360378429E-3</v>
      </c>
    </row>
    <row r="29" spans="1:8" x14ac:dyDescent="0.4">
      <c r="A29" s="12" t="s">
        <v>32</v>
      </c>
      <c r="B29" s="20">
        <v>820997</v>
      </c>
      <c r="C29" s="21">
        <v>374509</v>
      </c>
      <c r="D29" s="11">
        <f t="shared" si="0"/>
        <v>0.45616366442264711</v>
      </c>
      <c r="E29" s="21">
        <v>31884</v>
      </c>
      <c r="F29" s="11">
        <f t="shared" si="1"/>
        <v>3.8835708291260505E-2</v>
      </c>
      <c r="G29" s="21">
        <v>1742</v>
      </c>
      <c r="H29" s="11">
        <f t="shared" si="2"/>
        <v>2.1218104329248462E-3</v>
      </c>
    </row>
    <row r="30" spans="1:8" x14ac:dyDescent="0.4">
      <c r="A30" s="12" t="s">
        <v>33</v>
      </c>
      <c r="B30" s="20">
        <v>2071737</v>
      </c>
      <c r="C30" s="21">
        <v>955349</v>
      </c>
      <c r="D30" s="11">
        <f t="shared" si="0"/>
        <v>0.46113430420946289</v>
      </c>
      <c r="E30" s="21">
        <v>76235</v>
      </c>
      <c r="F30" s="11">
        <f t="shared" si="1"/>
        <v>3.6797624408889736E-2</v>
      </c>
      <c r="G30" s="21">
        <v>10743</v>
      </c>
      <c r="H30" s="11">
        <f t="shared" si="2"/>
        <v>5.185503758440381E-3</v>
      </c>
    </row>
    <row r="31" spans="1:8" x14ac:dyDescent="0.4">
      <c r="A31" s="12" t="s">
        <v>34</v>
      </c>
      <c r="B31" s="20">
        <v>2016791</v>
      </c>
      <c r="C31" s="21">
        <v>974084</v>
      </c>
      <c r="D31" s="11">
        <f t="shared" si="0"/>
        <v>0.48298708195345974</v>
      </c>
      <c r="E31" s="21">
        <v>57615</v>
      </c>
      <c r="F31" s="11">
        <f t="shared" si="1"/>
        <v>2.8567660208717711E-2</v>
      </c>
      <c r="G31" s="21">
        <v>8601</v>
      </c>
      <c r="H31" s="11">
        <f t="shared" si="2"/>
        <v>4.2646957468572598E-3</v>
      </c>
    </row>
    <row r="32" spans="1:8" x14ac:dyDescent="0.4">
      <c r="A32" s="12" t="s">
        <v>35</v>
      </c>
      <c r="B32" s="20">
        <v>3686259.9999999995</v>
      </c>
      <c r="C32" s="21">
        <v>1522797</v>
      </c>
      <c r="D32" s="11">
        <f t="shared" si="0"/>
        <v>0.41310081220532469</v>
      </c>
      <c r="E32" s="21">
        <v>146440</v>
      </c>
      <c r="F32" s="11">
        <f t="shared" si="1"/>
        <v>3.9725901048759449E-2</v>
      </c>
      <c r="G32" s="21">
        <v>22015</v>
      </c>
      <c r="H32" s="11">
        <f t="shared" si="2"/>
        <v>5.972177762827365E-3</v>
      </c>
    </row>
    <row r="33" spans="1:8" x14ac:dyDescent="0.4">
      <c r="A33" s="12" t="s">
        <v>36</v>
      </c>
      <c r="B33" s="20">
        <v>7558801.9999999991</v>
      </c>
      <c r="C33" s="21">
        <v>3122160</v>
      </c>
      <c r="D33" s="11">
        <f t="shared" si="0"/>
        <v>0.41304958113732843</v>
      </c>
      <c r="E33" s="21">
        <v>237348</v>
      </c>
      <c r="F33" s="11">
        <f t="shared" si="1"/>
        <v>3.1400213949247517E-2</v>
      </c>
      <c r="G33" s="21">
        <v>39161</v>
      </c>
      <c r="H33" s="11">
        <f t="shared" si="2"/>
        <v>5.1808474411685883E-3</v>
      </c>
    </row>
    <row r="34" spans="1:8" x14ac:dyDescent="0.4">
      <c r="A34" s="12" t="s">
        <v>37</v>
      </c>
      <c r="B34" s="20">
        <v>1800557</v>
      </c>
      <c r="C34" s="21">
        <v>757101</v>
      </c>
      <c r="D34" s="11">
        <f t="shared" si="0"/>
        <v>0.42048155098672246</v>
      </c>
      <c r="E34" s="21">
        <v>62311</v>
      </c>
      <c r="F34" s="11">
        <f t="shared" si="1"/>
        <v>3.460651342890006E-2</v>
      </c>
      <c r="G34" s="21">
        <v>10517</v>
      </c>
      <c r="H34" s="11">
        <f t="shared" si="2"/>
        <v>5.8409703219614818E-3</v>
      </c>
    </row>
    <row r="35" spans="1:8" x14ac:dyDescent="0.4">
      <c r="A35" s="12" t="s">
        <v>38</v>
      </c>
      <c r="B35" s="20">
        <v>1418843</v>
      </c>
      <c r="C35" s="21">
        <v>583621</v>
      </c>
      <c r="D35" s="11">
        <f t="shared" si="0"/>
        <v>0.41133585604608824</v>
      </c>
      <c r="E35" s="21">
        <v>49374</v>
      </c>
      <c r="F35" s="11">
        <f t="shared" si="1"/>
        <v>3.479877618594869E-2</v>
      </c>
      <c r="G35" s="21">
        <v>6290</v>
      </c>
      <c r="H35" s="11">
        <f t="shared" si="2"/>
        <v>4.433189577705215E-3</v>
      </c>
    </row>
    <row r="36" spans="1:8" x14ac:dyDescent="0.4">
      <c r="A36" s="12" t="s">
        <v>39</v>
      </c>
      <c r="B36" s="20">
        <v>2530542</v>
      </c>
      <c r="C36" s="21">
        <v>1002210</v>
      </c>
      <c r="D36" s="11">
        <f t="shared" si="0"/>
        <v>0.3960455902332386</v>
      </c>
      <c r="E36" s="21">
        <v>84429</v>
      </c>
      <c r="F36" s="11">
        <f t="shared" si="1"/>
        <v>3.3363998700673608E-2</v>
      </c>
      <c r="G36" s="21">
        <v>12599</v>
      </c>
      <c r="H36" s="11">
        <f t="shared" si="2"/>
        <v>4.9787752979401252E-3</v>
      </c>
    </row>
    <row r="37" spans="1:8" x14ac:dyDescent="0.4">
      <c r="A37" s="12" t="s">
        <v>40</v>
      </c>
      <c r="B37" s="20">
        <v>8839511</v>
      </c>
      <c r="C37" s="21">
        <v>3358335</v>
      </c>
      <c r="D37" s="11">
        <f t="shared" si="0"/>
        <v>0.37992316543302002</v>
      </c>
      <c r="E37" s="21">
        <v>296864</v>
      </c>
      <c r="F37" s="11">
        <f t="shared" si="1"/>
        <v>3.3583758196578974E-2</v>
      </c>
      <c r="G37" s="21">
        <v>53779</v>
      </c>
      <c r="H37" s="11">
        <f t="shared" si="2"/>
        <v>6.0839338284663031E-3</v>
      </c>
    </row>
    <row r="38" spans="1:8" x14ac:dyDescent="0.4">
      <c r="A38" s="12" t="s">
        <v>41</v>
      </c>
      <c r="B38" s="20">
        <v>5523625</v>
      </c>
      <c r="C38" s="21">
        <v>2275068</v>
      </c>
      <c r="D38" s="11">
        <f t="shared" si="0"/>
        <v>0.41187951752698637</v>
      </c>
      <c r="E38" s="21">
        <v>174508</v>
      </c>
      <c r="F38" s="11">
        <f t="shared" si="1"/>
        <v>3.1593020887551199E-2</v>
      </c>
      <c r="G38" s="21">
        <v>22177</v>
      </c>
      <c r="H38" s="11">
        <f t="shared" si="2"/>
        <v>4.0149358437620219E-3</v>
      </c>
    </row>
    <row r="39" spans="1:8" x14ac:dyDescent="0.4">
      <c r="A39" s="12" t="s">
        <v>42</v>
      </c>
      <c r="B39" s="20">
        <v>1344738.9999999998</v>
      </c>
      <c r="C39" s="21">
        <v>602657</v>
      </c>
      <c r="D39" s="11">
        <f t="shared" si="0"/>
        <v>0.44815908514589087</v>
      </c>
      <c r="E39" s="21">
        <v>42921</v>
      </c>
      <c r="F39" s="11">
        <f t="shared" si="1"/>
        <v>3.1917717861979167E-2</v>
      </c>
      <c r="G39" s="21">
        <v>6028</v>
      </c>
      <c r="H39" s="11">
        <f t="shared" si="2"/>
        <v>4.4826542548405315E-3</v>
      </c>
    </row>
    <row r="40" spans="1:8" x14ac:dyDescent="0.4">
      <c r="A40" s="12" t="s">
        <v>43</v>
      </c>
      <c r="B40" s="20">
        <v>944432</v>
      </c>
      <c r="C40" s="21">
        <v>453840</v>
      </c>
      <c r="D40" s="11">
        <f t="shared" si="0"/>
        <v>0.48054280244633812</v>
      </c>
      <c r="E40" s="21">
        <v>33077</v>
      </c>
      <c r="F40" s="11">
        <f t="shared" si="1"/>
        <v>3.5023167364087622E-2</v>
      </c>
      <c r="G40" s="21">
        <v>4939</v>
      </c>
      <c r="H40" s="11">
        <f t="shared" si="2"/>
        <v>5.2295983194131498E-3</v>
      </c>
    </row>
    <row r="41" spans="1:8" x14ac:dyDescent="0.4">
      <c r="A41" s="12" t="s">
        <v>44</v>
      </c>
      <c r="B41" s="20">
        <v>556788</v>
      </c>
      <c r="C41" s="21">
        <v>248746</v>
      </c>
      <c r="D41" s="11">
        <f t="shared" si="0"/>
        <v>0.44675172597110568</v>
      </c>
      <c r="E41" s="21">
        <v>18297</v>
      </c>
      <c r="F41" s="11">
        <f t="shared" si="1"/>
        <v>3.286169960559495E-2</v>
      </c>
      <c r="G41" s="21">
        <v>2473</v>
      </c>
      <c r="H41" s="11">
        <f t="shared" si="2"/>
        <v>4.4415468724182273E-3</v>
      </c>
    </row>
    <row r="42" spans="1:8" x14ac:dyDescent="0.4">
      <c r="A42" s="12" t="s">
        <v>45</v>
      </c>
      <c r="B42" s="20">
        <v>672814.99999999988</v>
      </c>
      <c r="C42" s="21">
        <v>289716</v>
      </c>
      <c r="D42" s="11">
        <f t="shared" si="0"/>
        <v>0.43060276599065128</v>
      </c>
      <c r="E42" s="21">
        <v>24616</v>
      </c>
      <c r="F42" s="11">
        <f t="shared" si="1"/>
        <v>3.6586580263519693E-2</v>
      </c>
      <c r="G42" s="21">
        <v>3878</v>
      </c>
      <c r="H42" s="11">
        <f t="shared" si="2"/>
        <v>5.7638429583169231E-3</v>
      </c>
    </row>
    <row r="43" spans="1:8" x14ac:dyDescent="0.4">
      <c r="A43" s="12" t="s">
        <v>46</v>
      </c>
      <c r="B43" s="20">
        <v>1893791</v>
      </c>
      <c r="C43" s="21">
        <v>826440</v>
      </c>
      <c r="D43" s="11">
        <f t="shared" si="0"/>
        <v>0.43639451238283422</v>
      </c>
      <c r="E43" s="21">
        <v>54662</v>
      </c>
      <c r="F43" s="11">
        <f t="shared" si="1"/>
        <v>2.8863797536264561E-2</v>
      </c>
      <c r="G43" s="21">
        <v>8783</v>
      </c>
      <c r="H43" s="11">
        <f t="shared" si="2"/>
        <v>4.6377873799167916E-3</v>
      </c>
    </row>
    <row r="44" spans="1:8" x14ac:dyDescent="0.4">
      <c r="A44" s="12" t="s">
        <v>47</v>
      </c>
      <c r="B44" s="20">
        <v>2812432.9999999995</v>
      </c>
      <c r="C44" s="21">
        <v>1224501</v>
      </c>
      <c r="D44" s="11">
        <f t="shared" si="0"/>
        <v>0.43538850525505857</v>
      </c>
      <c r="E44" s="21">
        <v>82404</v>
      </c>
      <c r="F44" s="11">
        <f t="shared" si="1"/>
        <v>2.9299897988680979E-2</v>
      </c>
      <c r="G44" s="21">
        <v>12700</v>
      </c>
      <c r="H44" s="11">
        <f t="shared" si="2"/>
        <v>4.5156631286860883E-3</v>
      </c>
    </row>
    <row r="45" spans="1:8" x14ac:dyDescent="0.4">
      <c r="A45" s="12" t="s">
        <v>48</v>
      </c>
      <c r="B45" s="20">
        <v>1356110</v>
      </c>
      <c r="C45" s="21">
        <v>690991</v>
      </c>
      <c r="D45" s="11">
        <f t="shared" si="0"/>
        <v>0.50953904919217463</v>
      </c>
      <c r="E45" s="21">
        <v>46510</v>
      </c>
      <c r="F45" s="11">
        <f t="shared" si="1"/>
        <v>3.4296627854672558E-2</v>
      </c>
      <c r="G45" s="21">
        <v>5906</v>
      </c>
      <c r="H45" s="11">
        <f t="shared" si="2"/>
        <v>4.3551039369962618E-3</v>
      </c>
    </row>
    <row r="46" spans="1:8" x14ac:dyDescent="0.4">
      <c r="A46" s="12" t="s">
        <v>49</v>
      </c>
      <c r="B46" s="20">
        <v>734949</v>
      </c>
      <c r="C46" s="21">
        <v>344177</v>
      </c>
      <c r="D46" s="11">
        <f t="shared" si="0"/>
        <v>0.46830052153278662</v>
      </c>
      <c r="E46" s="21">
        <v>24248</v>
      </c>
      <c r="F46" s="11">
        <f t="shared" si="1"/>
        <v>3.2992765484407764E-2</v>
      </c>
      <c r="G46" s="21">
        <v>3070</v>
      </c>
      <c r="H46" s="11">
        <f t="shared" si="2"/>
        <v>4.1771605920955064E-3</v>
      </c>
    </row>
    <row r="47" spans="1:8" x14ac:dyDescent="0.4">
      <c r="A47" s="12" t="s">
        <v>50</v>
      </c>
      <c r="B47" s="20">
        <v>973896</v>
      </c>
      <c r="C47" s="21">
        <v>397988</v>
      </c>
      <c r="D47" s="11">
        <f t="shared" si="0"/>
        <v>0.40865554432916862</v>
      </c>
      <c r="E47" s="21">
        <v>37990</v>
      </c>
      <c r="F47" s="11">
        <f t="shared" si="1"/>
        <v>3.9008271930473071E-2</v>
      </c>
      <c r="G47" s="21">
        <v>3561</v>
      </c>
      <c r="H47" s="11">
        <f t="shared" si="2"/>
        <v>3.6564479164099659E-3</v>
      </c>
    </row>
    <row r="48" spans="1:8" x14ac:dyDescent="0.4">
      <c r="A48" s="12" t="s">
        <v>51</v>
      </c>
      <c r="B48" s="20">
        <v>1356219</v>
      </c>
      <c r="C48" s="21">
        <v>595432</v>
      </c>
      <c r="D48" s="11">
        <f t="shared" si="0"/>
        <v>0.43903823792470092</v>
      </c>
      <c r="E48" s="21">
        <v>58928</v>
      </c>
      <c r="F48" s="11">
        <f t="shared" si="1"/>
        <v>4.3450209737512895E-2</v>
      </c>
      <c r="G48" s="21">
        <v>12179</v>
      </c>
      <c r="H48" s="11">
        <f t="shared" si="2"/>
        <v>8.9801130938292409E-3</v>
      </c>
    </row>
    <row r="49" spans="1:8" x14ac:dyDescent="0.4">
      <c r="A49" s="12" t="s">
        <v>52</v>
      </c>
      <c r="B49" s="20">
        <v>701167</v>
      </c>
      <c r="C49" s="21">
        <v>305491</v>
      </c>
      <c r="D49" s="11">
        <f t="shared" si="0"/>
        <v>0.43568935788478352</v>
      </c>
      <c r="E49" s="21">
        <v>21316</v>
      </c>
      <c r="F49" s="11">
        <f t="shared" si="1"/>
        <v>3.0400746184575143E-2</v>
      </c>
      <c r="G49" s="21">
        <v>2181</v>
      </c>
      <c r="H49" s="11">
        <f t="shared" si="2"/>
        <v>3.1105285901932064E-3</v>
      </c>
    </row>
    <row r="50" spans="1:8" x14ac:dyDescent="0.4">
      <c r="A50" s="12" t="s">
        <v>53</v>
      </c>
      <c r="B50" s="20">
        <v>5124170</v>
      </c>
      <c r="C50" s="21">
        <v>2178553</v>
      </c>
      <c r="D50" s="11">
        <f t="shared" si="0"/>
        <v>0.42515236613929669</v>
      </c>
      <c r="E50" s="21">
        <v>172259</v>
      </c>
      <c r="F50" s="11">
        <f t="shared" si="1"/>
        <v>3.3616956502223773E-2</v>
      </c>
      <c r="G50" s="21">
        <v>27336</v>
      </c>
      <c r="H50" s="11">
        <f t="shared" si="2"/>
        <v>5.3347176225613125E-3</v>
      </c>
    </row>
    <row r="51" spans="1:8" x14ac:dyDescent="0.4">
      <c r="A51" s="12" t="s">
        <v>54</v>
      </c>
      <c r="B51" s="20">
        <v>818222</v>
      </c>
      <c r="C51" s="21">
        <v>377003</v>
      </c>
      <c r="D51" s="11">
        <f t="shared" si="0"/>
        <v>0.46075881606703317</v>
      </c>
      <c r="E51" s="21">
        <v>22048</v>
      </c>
      <c r="F51" s="11">
        <f t="shared" si="1"/>
        <v>2.6946232196152144E-2</v>
      </c>
      <c r="G51" s="21">
        <v>2899</v>
      </c>
      <c r="H51" s="11">
        <f t="shared" si="2"/>
        <v>3.5430482191874577E-3</v>
      </c>
    </row>
    <row r="52" spans="1:8" x14ac:dyDescent="0.4">
      <c r="A52" s="12" t="s">
        <v>55</v>
      </c>
      <c r="B52" s="20">
        <v>1335937.9999999998</v>
      </c>
      <c r="C52" s="21">
        <v>634014</v>
      </c>
      <c r="D52" s="11">
        <f t="shared" si="0"/>
        <v>0.47458340132551069</v>
      </c>
      <c r="E52" s="21">
        <v>47907</v>
      </c>
      <c r="F52" s="11">
        <f t="shared" si="1"/>
        <v>3.5860197104955478E-2</v>
      </c>
      <c r="G52" s="21">
        <v>4872</v>
      </c>
      <c r="H52" s="11">
        <f t="shared" si="2"/>
        <v>3.6468758280698661E-3</v>
      </c>
    </row>
    <row r="53" spans="1:8" x14ac:dyDescent="0.4">
      <c r="A53" s="12" t="s">
        <v>56</v>
      </c>
      <c r="B53" s="20">
        <v>1758645</v>
      </c>
      <c r="C53" s="21">
        <v>846233</v>
      </c>
      <c r="D53" s="11">
        <f t="shared" si="0"/>
        <v>0.4811846620551618</v>
      </c>
      <c r="E53" s="21">
        <v>67852</v>
      </c>
      <c r="F53" s="11">
        <f t="shared" si="1"/>
        <v>3.858197646483514E-2</v>
      </c>
      <c r="G53" s="21">
        <v>10566</v>
      </c>
      <c r="H53" s="11">
        <f t="shared" si="2"/>
        <v>6.0080345948158951E-3</v>
      </c>
    </row>
    <row r="54" spans="1:8" x14ac:dyDescent="0.4">
      <c r="A54" s="12" t="s">
        <v>57</v>
      </c>
      <c r="B54" s="20">
        <v>1141741</v>
      </c>
      <c r="C54" s="21">
        <v>488005</v>
      </c>
      <c r="D54" s="11">
        <f t="shared" si="0"/>
        <v>0.42742180582111006</v>
      </c>
      <c r="E54" s="21">
        <v>38891</v>
      </c>
      <c r="F54" s="11">
        <f t="shared" si="1"/>
        <v>3.4062891671578756E-2</v>
      </c>
      <c r="G54" s="21">
        <v>7418</v>
      </c>
      <c r="H54" s="11">
        <f t="shared" si="2"/>
        <v>6.497095225624726E-3</v>
      </c>
    </row>
    <row r="55" spans="1:8" x14ac:dyDescent="0.4">
      <c r="A55" s="12" t="s">
        <v>58</v>
      </c>
      <c r="B55" s="20">
        <v>1087241</v>
      </c>
      <c r="C55" s="21">
        <v>460512</v>
      </c>
      <c r="D55" s="11">
        <f t="shared" si="0"/>
        <v>0.42356018582816507</v>
      </c>
      <c r="E55" s="21">
        <v>39631</v>
      </c>
      <c r="F55" s="11">
        <f t="shared" si="1"/>
        <v>3.6450980049501445E-2</v>
      </c>
      <c r="G55" s="21">
        <v>5254</v>
      </c>
      <c r="H55" s="11">
        <f t="shared" si="2"/>
        <v>4.83241526027808E-3</v>
      </c>
    </row>
    <row r="56" spans="1:8" x14ac:dyDescent="0.4">
      <c r="A56" s="12" t="s">
        <v>59</v>
      </c>
      <c r="B56" s="20">
        <v>1617517</v>
      </c>
      <c r="C56" s="21">
        <v>709930</v>
      </c>
      <c r="D56" s="11">
        <f t="shared" si="0"/>
        <v>0.43890110583072695</v>
      </c>
      <c r="E56" s="21">
        <v>53626</v>
      </c>
      <c r="F56" s="11">
        <f t="shared" si="1"/>
        <v>3.3153283705828131E-2</v>
      </c>
      <c r="G56" s="21">
        <v>6680</v>
      </c>
      <c r="H56" s="11">
        <f t="shared" si="2"/>
        <v>4.1297865802956014E-3</v>
      </c>
    </row>
    <row r="57" spans="1:8" x14ac:dyDescent="0.4">
      <c r="A57" s="12" t="s">
        <v>60</v>
      </c>
      <c r="B57" s="20">
        <v>1485118</v>
      </c>
      <c r="C57" s="21">
        <v>471630</v>
      </c>
      <c r="D57" s="11">
        <f t="shared" si="0"/>
        <v>0.31757072501983008</v>
      </c>
      <c r="E57" s="21">
        <v>34089</v>
      </c>
      <c r="F57" s="11">
        <f t="shared" si="1"/>
        <v>2.2953731622672408E-2</v>
      </c>
      <c r="G57" s="21">
        <v>4362</v>
      </c>
      <c r="H57" s="11">
        <f t="shared" si="2"/>
        <v>2.9371403484436927E-3</v>
      </c>
    </row>
    <row r="58" spans="1:8" ht="9.75" customHeight="1" x14ac:dyDescent="0.4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">
      <c r="A62" s="2" t="s">
        <v>64</v>
      </c>
    </row>
    <row r="63" spans="1:8" x14ac:dyDescent="0.4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4" sqref="A4"/>
    </sheetView>
  </sheetViews>
  <sheetFormatPr defaultRowHeight="18.75" x14ac:dyDescent="0.4"/>
  <cols>
    <col min="1" max="1" width="13.625" customWidth="1"/>
    <col min="2" max="3" width="13.625" style="1" customWidth="1"/>
    <col min="4" max="4" width="13.625" customWidth="1"/>
    <col min="5" max="5" width="13.625" style="1" customWidth="1"/>
    <col min="6" max="6" width="13.625" customWidth="1"/>
    <col min="7" max="7" width="13.625" style="1" customWidth="1"/>
    <col min="8" max="8" width="13.625" customWidth="1"/>
    <col min="10" max="10" width="9.5" bestFit="1" customWidth="1"/>
  </cols>
  <sheetData>
    <row r="1" spans="1:8" x14ac:dyDescent="0.4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">
      <c r="A2" s="2"/>
      <c r="B2" s="3"/>
      <c r="C2" s="3"/>
      <c r="D2" s="2"/>
      <c r="E2" s="3"/>
      <c r="F2" s="2"/>
      <c r="G2" s="3"/>
      <c r="H2" s="2"/>
    </row>
    <row r="3" spans="1:8" x14ac:dyDescent="0.4">
      <c r="A3" s="4"/>
      <c r="B3" s="5"/>
      <c r="C3" s="5"/>
      <c r="D3" s="4"/>
      <c r="E3" s="19"/>
      <c r="F3" s="6"/>
      <c r="G3" s="58"/>
      <c r="H3" s="56" t="str">
        <f>'進捗状況 (都道府県別)'!H3</f>
        <v>（4月4日公表時点）</v>
      </c>
    </row>
    <row r="4" spans="1:8" x14ac:dyDescent="0.4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直近1週間</v>
      </c>
      <c r="F5" s="84"/>
      <c r="G5" s="85">
        <f>'進捗状況 (都道府県別)'!G5:H5</f>
        <v>44652</v>
      </c>
      <c r="H5" s="86"/>
    </row>
    <row r="6" spans="1:8" ht="23.25" customHeight="1" x14ac:dyDescent="0.4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">
      <c r="A9" s="63"/>
      <c r="B9" s="68"/>
      <c r="C9" s="81"/>
      <c r="D9" s="65"/>
      <c r="E9" s="81"/>
      <c r="F9" s="65"/>
      <c r="G9" s="81"/>
      <c r="H9" s="65"/>
    </row>
    <row r="10" spans="1:8" x14ac:dyDescent="0.4">
      <c r="A10" s="10" t="s">
        <v>69</v>
      </c>
      <c r="B10" s="20">
        <v>27549031.999999996</v>
      </c>
      <c r="C10" s="21">
        <f>SUM(C11:C30)</f>
        <v>10896627</v>
      </c>
      <c r="D10" s="11">
        <f>C10/$B10</f>
        <v>0.39553574876968461</v>
      </c>
      <c r="E10" s="21">
        <f>SUM(E11:E30)</f>
        <v>985807</v>
      </c>
      <c r="F10" s="11">
        <f>E10/$B10</f>
        <v>3.5783725540701396E-2</v>
      </c>
      <c r="G10" s="21">
        <f>SUM(G11:G30)</f>
        <v>153224</v>
      </c>
      <c r="H10" s="11">
        <f>G10/$B10</f>
        <v>5.5618651138087186E-3</v>
      </c>
    </row>
    <row r="11" spans="1:8" x14ac:dyDescent="0.4">
      <c r="A11" s="12" t="s">
        <v>70</v>
      </c>
      <c r="B11" s="20">
        <v>1961575</v>
      </c>
      <c r="C11" s="21">
        <v>735640</v>
      </c>
      <c r="D11" s="11">
        <f t="shared" ref="D11:D30" si="0">C11/$B11</f>
        <v>0.37502517109975403</v>
      </c>
      <c r="E11" s="21">
        <v>94434</v>
      </c>
      <c r="F11" s="11">
        <f t="shared" ref="F11:F30" si="1">E11/$B11</f>
        <v>4.8141926768030793E-2</v>
      </c>
      <c r="G11" s="21">
        <v>10647</v>
      </c>
      <c r="H11" s="11">
        <f t="shared" ref="H11:H30" si="2">G11/$B11</f>
        <v>5.427781247212062E-3</v>
      </c>
    </row>
    <row r="12" spans="1:8" x14ac:dyDescent="0.4">
      <c r="A12" s="12" t="s">
        <v>71</v>
      </c>
      <c r="B12" s="20">
        <v>1065932</v>
      </c>
      <c r="C12" s="21">
        <v>426457</v>
      </c>
      <c r="D12" s="11">
        <f t="shared" si="0"/>
        <v>0.40007899190567503</v>
      </c>
      <c r="E12" s="21">
        <v>23773</v>
      </c>
      <c r="F12" s="11">
        <f t="shared" si="1"/>
        <v>2.2302548380196862E-2</v>
      </c>
      <c r="G12" s="21">
        <v>1428</v>
      </c>
      <c r="H12" s="11">
        <f t="shared" si="2"/>
        <v>1.33967269957183E-3</v>
      </c>
    </row>
    <row r="13" spans="1:8" x14ac:dyDescent="0.4">
      <c r="A13" s="12" t="s">
        <v>72</v>
      </c>
      <c r="B13" s="20">
        <v>1324589</v>
      </c>
      <c r="C13" s="21">
        <v>502211</v>
      </c>
      <c r="D13" s="11">
        <f t="shared" si="0"/>
        <v>0.37914477622870191</v>
      </c>
      <c r="E13" s="21">
        <v>37130</v>
      </c>
      <c r="F13" s="11">
        <f t="shared" si="1"/>
        <v>2.8031336512684312E-2</v>
      </c>
      <c r="G13" s="21">
        <v>6099</v>
      </c>
      <c r="H13" s="11">
        <f t="shared" si="2"/>
        <v>4.6044471152938762E-3</v>
      </c>
    </row>
    <row r="14" spans="1:8" x14ac:dyDescent="0.4">
      <c r="A14" s="12" t="s">
        <v>73</v>
      </c>
      <c r="B14" s="20">
        <v>974726</v>
      </c>
      <c r="C14" s="21">
        <v>422487</v>
      </c>
      <c r="D14" s="11">
        <f t="shared" si="0"/>
        <v>0.43344180826201417</v>
      </c>
      <c r="E14" s="21">
        <v>27770</v>
      </c>
      <c r="F14" s="11">
        <f t="shared" si="1"/>
        <v>2.8490057718784562E-2</v>
      </c>
      <c r="G14" s="21">
        <v>3939</v>
      </c>
      <c r="H14" s="11">
        <f t="shared" si="2"/>
        <v>4.0411356627400932E-3</v>
      </c>
    </row>
    <row r="15" spans="1:8" x14ac:dyDescent="0.4">
      <c r="A15" s="12" t="s">
        <v>74</v>
      </c>
      <c r="B15" s="20">
        <v>3759920</v>
      </c>
      <c r="C15" s="21">
        <v>1483045</v>
      </c>
      <c r="D15" s="11">
        <f t="shared" si="0"/>
        <v>0.39443525394157325</v>
      </c>
      <c r="E15" s="21">
        <v>178466</v>
      </c>
      <c r="F15" s="11">
        <f t="shared" si="1"/>
        <v>4.7465371603651142E-2</v>
      </c>
      <c r="G15" s="21">
        <v>27985</v>
      </c>
      <c r="H15" s="11">
        <f t="shared" si="2"/>
        <v>7.4429775101597902E-3</v>
      </c>
    </row>
    <row r="16" spans="1:8" x14ac:dyDescent="0.4">
      <c r="A16" s="12" t="s">
        <v>75</v>
      </c>
      <c r="B16" s="20">
        <v>1521562.0000000002</v>
      </c>
      <c r="C16" s="21">
        <v>602150</v>
      </c>
      <c r="D16" s="11">
        <f t="shared" si="0"/>
        <v>0.3957446361042139</v>
      </c>
      <c r="E16" s="21">
        <v>55147</v>
      </c>
      <c r="F16" s="11">
        <f t="shared" si="1"/>
        <v>3.6243675906732678E-2</v>
      </c>
      <c r="G16" s="21">
        <v>9971</v>
      </c>
      <c r="H16" s="11">
        <f t="shared" si="2"/>
        <v>6.5531342133938663E-3</v>
      </c>
    </row>
    <row r="17" spans="1:8" x14ac:dyDescent="0.4">
      <c r="A17" s="12" t="s">
        <v>76</v>
      </c>
      <c r="B17" s="20">
        <v>718601</v>
      </c>
      <c r="C17" s="21">
        <v>329240</v>
      </c>
      <c r="D17" s="11">
        <f t="shared" si="0"/>
        <v>0.45816802370160908</v>
      </c>
      <c r="E17" s="21">
        <v>24579</v>
      </c>
      <c r="F17" s="11">
        <f t="shared" si="1"/>
        <v>3.420396019487866E-2</v>
      </c>
      <c r="G17" s="21">
        <v>4725</v>
      </c>
      <c r="H17" s="11">
        <f t="shared" si="2"/>
        <v>6.5752761268075052E-3</v>
      </c>
    </row>
    <row r="18" spans="1:8" x14ac:dyDescent="0.4">
      <c r="A18" s="12" t="s">
        <v>77</v>
      </c>
      <c r="B18" s="20">
        <v>784774</v>
      </c>
      <c r="C18" s="21">
        <v>349097</v>
      </c>
      <c r="D18" s="11">
        <f t="shared" si="0"/>
        <v>0.44483762204150495</v>
      </c>
      <c r="E18" s="21">
        <v>36214</v>
      </c>
      <c r="F18" s="11">
        <f t="shared" si="1"/>
        <v>4.6145769355253871E-2</v>
      </c>
      <c r="G18" s="21">
        <v>3521</v>
      </c>
      <c r="H18" s="11">
        <f t="shared" si="2"/>
        <v>4.4866420141340055E-3</v>
      </c>
    </row>
    <row r="19" spans="1:8" x14ac:dyDescent="0.4">
      <c r="A19" s="12" t="s">
        <v>78</v>
      </c>
      <c r="B19" s="20">
        <v>694295.99999999988</v>
      </c>
      <c r="C19" s="21">
        <v>255329</v>
      </c>
      <c r="D19" s="11">
        <f t="shared" si="0"/>
        <v>0.36775237074677092</v>
      </c>
      <c r="E19" s="21">
        <v>31369</v>
      </c>
      <c r="F19" s="11">
        <f t="shared" si="1"/>
        <v>4.5181017894385112E-2</v>
      </c>
      <c r="G19" s="21">
        <v>5220</v>
      </c>
      <c r="H19" s="11">
        <f t="shared" si="2"/>
        <v>7.5184071347091166E-3</v>
      </c>
    </row>
    <row r="20" spans="1:8" x14ac:dyDescent="0.4">
      <c r="A20" s="12" t="s">
        <v>79</v>
      </c>
      <c r="B20" s="20">
        <v>799966</v>
      </c>
      <c r="C20" s="21">
        <v>362319</v>
      </c>
      <c r="D20" s="11">
        <f t="shared" si="0"/>
        <v>0.45291799901495816</v>
      </c>
      <c r="E20" s="21">
        <v>30315</v>
      </c>
      <c r="F20" s="11">
        <f t="shared" si="1"/>
        <v>3.7895360552823498E-2</v>
      </c>
      <c r="G20" s="21">
        <v>5750</v>
      </c>
      <c r="H20" s="11">
        <f t="shared" si="2"/>
        <v>7.1878054817329741E-3</v>
      </c>
    </row>
    <row r="21" spans="1:8" x14ac:dyDescent="0.4">
      <c r="A21" s="12" t="s">
        <v>80</v>
      </c>
      <c r="B21" s="20">
        <v>2300944</v>
      </c>
      <c r="C21" s="21">
        <v>896079</v>
      </c>
      <c r="D21" s="11">
        <f t="shared" si="0"/>
        <v>0.38943972560827206</v>
      </c>
      <c r="E21" s="21">
        <v>72260</v>
      </c>
      <c r="F21" s="11">
        <f t="shared" si="1"/>
        <v>3.1404501804476771E-2</v>
      </c>
      <c r="G21" s="21">
        <v>12714</v>
      </c>
      <c r="H21" s="11">
        <f t="shared" si="2"/>
        <v>5.5255582056755832E-3</v>
      </c>
    </row>
    <row r="22" spans="1:8" x14ac:dyDescent="0.4">
      <c r="A22" s="12" t="s">
        <v>81</v>
      </c>
      <c r="B22" s="20">
        <v>1400720</v>
      </c>
      <c r="C22" s="21">
        <v>548699</v>
      </c>
      <c r="D22" s="11">
        <f t="shared" si="0"/>
        <v>0.39172639785253299</v>
      </c>
      <c r="E22" s="21">
        <v>40350</v>
      </c>
      <c r="F22" s="11">
        <f t="shared" si="1"/>
        <v>2.880661374150437E-2</v>
      </c>
      <c r="G22" s="21">
        <v>6361</v>
      </c>
      <c r="H22" s="11">
        <f t="shared" si="2"/>
        <v>4.5412359358044437E-3</v>
      </c>
    </row>
    <row r="23" spans="1:8" x14ac:dyDescent="0.4">
      <c r="A23" s="12" t="s">
        <v>82</v>
      </c>
      <c r="B23" s="20">
        <v>2739963</v>
      </c>
      <c r="C23" s="21">
        <v>897348</v>
      </c>
      <c r="D23" s="11">
        <f t="shared" si="0"/>
        <v>0.32750369256811135</v>
      </c>
      <c r="E23" s="21">
        <v>96463</v>
      </c>
      <c r="F23" s="11">
        <f t="shared" si="1"/>
        <v>3.5205949861366742E-2</v>
      </c>
      <c r="G23" s="21">
        <v>16461</v>
      </c>
      <c r="H23" s="11">
        <f t="shared" si="2"/>
        <v>6.0077453600650811E-3</v>
      </c>
    </row>
    <row r="24" spans="1:8" x14ac:dyDescent="0.4">
      <c r="A24" s="12" t="s">
        <v>83</v>
      </c>
      <c r="B24" s="20">
        <v>831479.00000000012</v>
      </c>
      <c r="C24" s="21">
        <v>349429</v>
      </c>
      <c r="D24" s="11">
        <f t="shared" si="0"/>
        <v>0.42024994016685924</v>
      </c>
      <c r="E24" s="21">
        <v>26675</v>
      </c>
      <c r="F24" s="11">
        <f t="shared" si="1"/>
        <v>3.2081387503472725E-2</v>
      </c>
      <c r="G24" s="21">
        <v>4341</v>
      </c>
      <c r="H24" s="11">
        <f t="shared" si="2"/>
        <v>5.2208173627956919E-3</v>
      </c>
    </row>
    <row r="25" spans="1:8" x14ac:dyDescent="0.4">
      <c r="A25" s="12" t="s">
        <v>84</v>
      </c>
      <c r="B25" s="20">
        <v>1526835</v>
      </c>
      <c r="C25" s="21">
        <v>603042</v>
      </c>
      <c r="D25" s="11">
        <f t="shared" si="0"/>
        <v>0.39496212753833909</v>
      </c>
      <c r="E25" s="21">
        <v>41860</v>
      </c>
      <c r="F25" s="11">
        <f t="shared" si="1"/>
        <v>2.7416191009506593E-2</v>
      </c>
      <c r="G25" s="21">
        <v>6783</v>
      </c>
      <c r="H25" s="11">
        <f t="shared" si="2"/>
        <v>4.4425232588983093E-3</v>
      </c>
    </row>
    <row r="26" spans="1:8" x14ac:dyDescent="0.4">
      <c r="A26" s="12" t="s">
        <v>85</v>
      </c>
      <c r="B26" s="20">
        <v>708155</v>
      </c>
      <c r="C26" s="21">
        <v>294062</v>
      </c>
      <c r="D26" s="11">
        <f t="shared" si="0"/>
        <v>0.41525089846149499</v>
      </c>
      <c r="E26" s="21">
        <v>13695</v>
      </c>
      <c r="F26" s="11">
        <f t="shared" si="1"/>
        <v>1.9338986521312426E-2</v>
      </c>
      <c r="G26" s="21">
        <v>1971</v>
      </c>
      <c r="H26" s="11">
        <f t="shared" si="2"/>
        <v>2.7832889692228397E-3</v>
      </c>
    </row>
    <row r="27" spans="1:8" x14ac:dyDescent="0.4">
      <c r="A27" s="12" t="s">
        <v>86</v>
      </c>
      <c r="B27" s="20">
        <v>1194817</v>
      </c>
      <c r="C27" s="21">
        <v>472180</v>
      </c>
      <c r="D27" s="11">
        <f t="shared" si="0"/>
        <v>0.39519022578353002</v>
      </c>
      <c r="E27" s="21">
        <v>36996</v>
      </c>
      <c r="F27" s="11">
        <f t="shared" si="1"/>
        <v>3.0963737543071451E-2</v>
      </c>
      <c r="G27" s="21">
        <v>5866</v>
      </c>
      <c r="H27" s="11">
        <f t="shared" si="2"/>
        <v>4.9095384481472899E-3</v>
      </c>
    </row>
    <row r="28" spans="1:8" x14ac:dyDescent="0.4">
      <c r="A28" s="12" t="s">
        <v>87</v>
      </c>
      <c r="B28" s="20">
        <v>944709</v>
      </c>
      <c r="C28" s="21">
        <v>390170</v>
      </c>
      <c r="D28" s="11">
        <f t="shared" si="0"/>
        <v>0.41300548634553075</v>
      </c>
      <c r="E28" s="21">
        <v>35720</v>
      </c>
      <c r="F28" s="11">
        <f t="shared" si="1"/>
        <v>3.7810585058467738E-2</v>
      </c>
      <c r="G28" s="21">
        <v>4432</v>
      </c>
      <c r="H28" s="11">
        <f t="shared" si="2"/>
        <v>4.6913917407370945E-3</v>
      </c>
    </row>
    <row r="29" spans="1:8" x14ac:dyDescent="0.4">
      <c r="A29" s="12" t="s">
        <v>88</v>
      </c>
      <c r="B29" s="20">
        <v>1562767</v>
      </c>
      <c r="C29" s="21">
        <v>644036</v>
      </c>
      <c r="D29" s="11">
        <f t="shared" si="0"/>
        <v>0.41211261819580269</v>
      </c>
      <c r="E29" s="21">
        <v>50196</v>
      </c>
      <c r="F29" s="11">
        <f t="shared" si="1"/>
        <v>3.2119951342714559E-2</v>
      </c>
      <c r="G29" s="21">
        <v>8767</v>
      </c>
      <c r="H29" s="11">
        <f t="shared" si="2"/>
        <v>5.6099213766351609E-3</v>
      </c>
    </row>
    <row r="30" spans="1:8" x14ac:dyDescent="0.4">
      <c r="A30" s="12" t="s">
        <v>89</v>
      </c>
      <c r="B30" s="20">
        <v>732702</v>
      </c>
      <c r="C30" s="21">
        <v>333607</v>
      </c>
      <c r="D30" s="11">
        <f t="shared" si="0"/>
        <v>0.45531061741335493</v>
      </c>
      <c r="E30" s="21">
        <v>32395</v>
      </c>
      <c r="F30" s="11">
        <f t="shared" si="1"/>
        <v>4.4213063428242314E-2</v>
      </c>
      <c r="G30" s="21">
        <v>6243</v>
      </c>
      <c r="H30" s="11">
        <f t="shared" si="2"/>
        <v>8.5205172089062135E-3</v>
      </c>
    </row>
    <row r="31" spans="1:8" x14ac:dyDescent="0.4">
      <c r="A31" s="4"/>
      <c r="B31" s="13"/>
      <c r="C31" s="14"/>
      <c r="D31" s="15"/>
      <c r="E31" s="14"/>
      <c r="F31" s="15"/>
      <c r="G31" s="14"/>
      <c r="H31" s="15"/>
    </row>
    <row r="32" spans="1:8" x14ac:dyDescent="0.4">
      <c r="A32" s="4"/>
      <c r="B32" s="13"/>
      <c r="C32" s="14"/>
      <c r="D32" s="15"/>
      <c r="E32" s="14"/>
      <c r="F32" s="15"/>
      <c r="G32" s="14"/>
      <c r="H32" s="15"/>
    </row>
    <row r="33" spans="1:8" x14ac:dyDescent="0.4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">
      <c r="A34" s="82"/>
      <c r="B34" s="68" t="s">
        <v>4</v>
      </c>
      <c r="C34" s="64" t="s">
        <v>5</v>
      </c>
      <c r="D34" s="69"/>
      <c r="E34" s="83" t="str">
        <f>E5</f>
        <v>直近1週間</v>
      </c>
      <c r="F34" s="84"/>
      <c r="G34" s="83">
        <f>'進捗状況 (都道府県別)'!G5:H5</f>
        <v>44652</v>
      </c>
      <c r="H34" s="84"/>
    </row>
    <row r="35" spans="1:8" ht="24" customHeight="1" x14ac:dyDescent="0.4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">
      <c r="A38" s="63"/>
      <c r="B38" s="68"/>
      <c r="C38" s="81"/>
      <c r="D38" s="65"/>
      <c r="E38" s="81"/>
      <c r="F38" s="65"/>
      <c r="G38" s="81"/>
      <c r="H38" s="65"/>
    </row>
    <row r="39" spans="1:8" x14ac:dyDescent="0.4">
      <c r="A39" s="10" t="s">
        <v>69</v>
      </c>
      <c r="B39" s="20">
        <v>9572763</v>
      </c>
      <c r="C39" s="21">
        <v>4116686</v>
      </c>
      <c r="D39" s="11">
        <f>C39/$B39</f>
        <v>0.430041566891398</v>
      </c>
      <c r="E39" s="21">
        <v>302939</v>
      </c>
      <c r="F39" s="11">
        <f>E39/$B39</f>
        <v>3.1645931273969696E-2</v>
      </c>
      <c r="G39" s="21">
        <v>46933</v>
      </c>
      <c r="H39" s="11">
        <f>G39/$B39</f>
        <v>4.902764228049937E-3</v>
      </c>
    </row>
    <row r="40" spans="1:8" ht="18.75" customHeight="1" x14ac:dyDescent="0.4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">
      <c r="A45" s="57" t="s">
        <v>65</v>
      </c>
      <c r="B45" s="59"/>
      <c r="C45" s="59"/>
      <c r="E45" s="59"/>
      <c r="G45" s="59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view="pageBreakPreview" zoomScale="99" zoomScaleNormal="100" zoomScaleSheetLayoutView="99" workbookViewId="0">
      <selection activeCell="L7" sqref="L7"/>
    </sheetView>
  </sheetViews>
  <sheetFormatPr defaultRowHeight="18.75" x14ac:dyDescent="0.4"/>
  <cols>
    <col min="1" max="1" width="12.75" customWidth="1"/>
    <col min="2" max="2" width="14.125" style="30" customWidth="1"/>
    <col min="3" max="4" width="13.875" customWidth="1"/>
    <col min="5" max="6" width="14" customWidth="1"/>
    <col min="7" max="8" width="14.125" customWidth="1"/>
    <col min="9" max="9" width="12.875" customWidth="1"/>
    <col min="10" max="13" width="13.125" customWidth="1"/>
    <col min="15" max="15" width="11.625" bestFit="1" customWidth="1"/>
  </cols>
  <sheetData>
    <row r="1" spans="1:15" x14ac:dyDescent="0.4">
      <c r="A1" s="22" t="s">
        <v>94</v>
      </c>
      <c r="B1" s="23"/>
      <c r="C1" s="24"/>
      <c r="D1" s="24"/>
      <c r="E1" s="24"/>
      <c r="F1" s="24"/>
      <c r="J1" s="25"/>
    </row>
    <row r="2" spans="1:15" x14ac:dyDescent="0.4">
      <c r="A2" s="22"/>
      <c r="B2" s="22"/>
      <c r="C2" s="22"/>
      <c r="D2" s="22"/>
      <c r="E2" s="22"/>
      <c r="F2" s="22"/>
      <c r="G2" s="22"/>
      <c r="H2" s="22"/>
      <c r="I2" s="22"/>
      <c r="M2" s="26" t="str">
        <f>'進捗状況 (都道府県別)'!H3</f>
        <v>（4月4日公表時点）</v>
      </c>
    </row>
    <row r="3" spans="1:15" x14ac:dyDescent="0.4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7"/>
    </row>
    <row r="4" spans="1:15" x14ac:dyDescent="0.4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8"/>
      <c r="M4" s="92"/>
    </row>
    <row r="5" spans="1:15" x14ac:dyDescent="0.4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  <c r="M5" s="61" t="s">
        <v>103</v>
      </c>
    </row>
    <row r="6" spans="1:15" x14ac:dyDescent="0.4">
      <c r="A6" s="90"/>
      <c r="B6" s="90"/>
      <c r="C6" s="29" t="s">
        <v>9</v>
      </c>
      <c r="D6" s="29" t="s">
        <v>104</v>
      </c>
      <c r="E6" s="29" t="s">
        <v>9</v>
      </c>
      <c r="F6" s="29" t="s">
        <v>104</v>
      </c>
      <c r="G6" s="29" t="s">
        <v>9</v>
      </c>
      <c r="H6" s="29" t="s">
        <v>104</v>
      </c>
      <c r="I6" s="99" t="s">
        <v>9</v>
      </c>
      <c r="J6" s="100"/>
      <c r="K6" s="100"/>
      <c r="L6" s="100"/>
      <c r="M6" s="101"/>
      <c r="O6" s="30" t="s">
        <v>105</v>
      </c>
    </row>
    <row r="7" spans="1:15" x14ac:dyDescent="0.4">
      <c r="A7" s="31" t="s">
        <v>13</v>
      </c>
      <c r="B7" s="32">
        <f>C7+E7+G7</f>
        <v>257011430</v>
      </c>
      <c r="C7" s="32">
        <f t="shared" ref="C7:J7" si="0">SUM(C8:C54)</f>
        <v>102569337</v>
      </c>
      <c r="D7" s="33">
        <f t="shared" ref="D7:D54" si="1">C7/O7</f>
        <v>0.80989629872946056</v>
      </c>
      <c r="E7" s="32">
        <f t="shared" si="0"/>
        <v>100651987</v>
      </c>
      <c r="F7" s="34">
        <f t="shared" ref="F7:F54" si="2">E7/O7</f>
        <v>0.79475673837168104</v>
      </c>
      <c r="G7" s="35">
        <f t="shared" si="0"/>
        <v>53790106</v>
      </c>
      <c r="H7" s="34">
        <f t="shared" ref="H7:H54" si="3">G7/O7</f>
        <v>0.42473129915683622</v>
      </c>
      <c r="I7" s="35">
        <f t="shared" si="0"/>
        <v>993002</v>
      </c>
      <c r="J7" s="35">
        <f t="shared" si="0"/>
        <v>5050494</v>
      </c>
      <c r="K7" s="35">
        <f>SUM(K8:K54)</f>
        <v>22797155</v>
      </c>
      <c r="L7" s="35">
        <f>SUM(L8:L54)</f>
        <v>24028674</v>
      </c>
      <c r="M7" s="35">
        <f>SUM(M8:M54)</f>
        <v>920781</v>
      </c>
      <c r="O7" s="1">
        <v>126645025</v>
      </c>
    </row>
    <row r="8" spans="1:15" x14ac:dyDescent="0.4">
      <c r="A8" s="36" t="s">
        <v>14</v>
      </c>
      <c r="B8" s="32">
        <f t="shared" ref="B8:B54" si="4">C8+E8+G8</f>
        <v>10644753</v>
      </c>
      <c r="C8" s="37">
        <f>SUM(一般接種!D7+一般接種!G7+一般接種!J7+医療従事者等!C5)</f>
        <v>4266925</v>
      </c>
      <c r="D8" s="33">
        <f t="shared" si="1"/>
        <v>0.81638590112928033</v>
      </c>
      <c r="E8" s="37">
        <f>SUM(一般接種!E7+一般接種!H7+一般接種!K7+医療従事者等!D5)</f>
        <v>4185198</v>
      </c>
      <c r="F8" s="34">
        <f t="shared" si="2"/>
        <v>0.80074916728896384</v>
      </c>
      <c r="G8" s="32">
        <f>SUM(I8:M8)</f>
        <v>2192630</v>
      </c>
      <c r="H8" s="34">
        <f t="shared" si="3"/>
        <v>0.4195134009604326</v>
      </c>
      <c r="I8" s="38">
        <v>41430</v>
      </c>
      <c r="J8" s="38">
        <v>220783</v>
      </c>
      <c r="K8" s="38">
        <v>904559</v>
      </c>
      <c r="L8" s="38">
        <v>1005774</v>
      </c>
      <c r="M8" s="38">
        <v>20084</v>
      </c>
      <c r="O8" s="1">
        <v>5226603</v>
      </c>
    </row>
    <row r="9" spans="1:15" x14ac:dyDescent="0.4">
      <c r="A9" s="36" t="s">
        <v>15</v>
      </c>
      <c r="B9" s="32">
        <f t="shared" si="4"/>
        <v>2648906</v>
      </c>
      <c r="C9" s="37">
        <f>SUM(一般接種!D8+一般接種!G8+一般接種!J8+医療従事者等!C6)</f>
        <v>1072925</v>
      </c>
      <c r="D9" s="33">
        <f t="shared" si="1"/>
        <v>0.85178804634749505</v>
      </c>
      <c r="E9" s="37">
        <f>SUM(一般接種!E8+一般接種!H8+一般接種!K8+医療従事者等!D6)</f>
        <v>1052186</v>
      </c>
      <c r="F9" s="34">
        <f t="shared" si="2"/>
        <v>0.83532349170182951</v>
      </c>
      <c r="G9" s="32">
        <f t="shared" ref="G9:G54" si="5">SUM(I9:M9)</f>
        <v>523795</v>
      </c>
      <c r="H9" s="34">
        <f t="shared" si="3"/>
        <v>0.41583737888164241</v>
      </c>
      <c r="I9" s="38">
        <v>10575</v>
      </c>
      <c r="J9" s="38">
        <v>42643</v>
      </c>
      <c r="K9" s="38">
        <v>224497</v>
      </c>
      <c r="L9" s="38">
        <v>242028</v>
      </c>
      <c r="M9" s="38">
        <v>4052</v>
      </c>
      <c r="O9" s="1">
        <v>1259615</v>
      </c>
    </row>
    <row r="10" spans="1:15" x14ac:dyDescent="0.4">
      <c r="A10" s="36" t="s">
        <v>16</v>
      </c>
      <c r="B10" s="32">
        <f t="shared" si="4"/>
        <v>2574256</v>
      </c>
      <c r="C10" s="37">
        <f>SUM(一般接種!D9+一般接種!G9+一般接種!J9+医療従事者等!C7)</f>
        <v>1038352</v>
      </c>
      <c r="D10" s="33">
        <f t="shared" si="1"/>
        <v>0.8505344345576713</v>
      </c>
      <c r="E10" s="37">
        <f>SUM(一般接種!E9+一般接種!H9+一般接種!K9+医療従事者等!D7)</f>
        <v>1016686</v>
      </c>
      <c r="F10" s="34">
        <f t="shared" si="2"/>
        <v>0.83278739014582781</v>
      </c>
      <c r="G10" s="32">
        <f t="shared" si="5"/>
        <v>519218</v>
      </c>
      <c r="H10" s="34">
        <f t="shared" si="3"/>
        <v>0.42530162030040392</v>
      </c>
      <c r="I10" s="38">
        <v>10206</v>
      </c>
      <c r="J10" s="38">
        <v>47023</v>
      </c>
      <c r="K10" s="38">
        <v>218084</v>
      </c>
      <c r="L10" s="38">
        <v>232106</v>
      </c>
      <c r="M10" s="38">
        <v>11799</v>
      </c>
      <c r="O10" s="1">
        <v>1220823</v>
      </c>
    </row>
    <row r="11" spans="1:15" x14ac:dyDescent="0.4">
      <c r="A11" s="36" t="s">
        <v>17</v>
      </c>
      <c r="B11" s="32">
        <f t="shared" si="4"/>
        <v>4714498</v>
      </c>
      <c r="C11" s="37">
        <f>SUM(一般接種!D10+一般接種!G10+一般接種!J10+医療従事者等!C8)</f>
        <v>1902056</v>
      </c>
      <c r="D11" s="33">
        <f t="shared" si="1"/>
        <v>0.83350796169481978</v>
      </c>
      <c r="E11" s="37">
        <f>SUM(一般接種!E10+一般接種!H10+一般接種!K10+医療従事者等!D8)</f>
        <v>1858518</v>
      </c>
      <c r="F11" s="34">
        <f t="shared" si="2"/>
        <v>0.81442899155079185</v>
      </c>
      <c r="G11" s="32">
        <f t="shared" si="5"/>
        <v>953924</v>
      </c>
      <c r="H11" s="34">
        <f t="shared" si="3"/>
        <v>0.41802304919085936</v>
      </c>
      <c r="I11" s="38">
        <v>17720</v>
      </c>
      <c r="J11" s="38">
        <v>115463</v>
      </c>
      <c r="K11" s="38">
        <v>453191</v>
      </c>
      <c r="L11" s="38">
        <v>360761</v>
      </c>
      <c r="M11" s="38">
        <v>6789</v>
      </c>
      <c r="O11" s="1">
        <v>2281989</v>
      </c>
    </row>
    <row r="12" spans="1:15" x14ac:dyDescent="0.4">
      <c r="A12" s="36" t="s">
        <v>18</v>
      </c>
      <c r="B12" s="32">
        <f t="shared" si="4"/>
        <v>2055934</v>
      </c>
      <c r="C12" s="37">
        <f>SUM(一般接種!D11+一般接種!G11+一般接種!J11+医療従事者等!C9)</f>
        <v>837076</v>
      </c>
      <c r="D12" s="33">
        <f t="shared" si="1"/>
        <v>0.8618205928622612</v>
      </c>
      <c r="E12" s="37">
        <f>SUM(一般接種!E11+一般接種!H11+一般接種!K11+医療従事者等!D9)</f>
        <v>821855</v>
      </c>
      <c r="F12" s="34">
        <f t="shared" si="2"/>
        <v>0.84614964871387266</v>
      </c>
      <c r="G12" s="32">
        <f t="shared" si="5"/>
        <v>397003</v>
      </c>
      <c r="H12" s="34">
        <f t="shared" si="3"/>
        <v>0.40873870571859222</v>
      </c>
      <c r="I12" s="38">
        <v>4863</v>
      </c>
      <c r="J12" s="38">
        <v>29276</v>
      </c>
      <c r="K12" s="38">
        <v>126003</v>
      </c>
      <c r="L12" s="38">
        <v>222454</v>
      </c>
      <c r="M12" s="38">
        <v>14407</v>
      </c>
      <c r="O12" s="1">
        <v>971288</v>
      </c>
    </row>
    <row r="13" spans="1:15" x14ac:dyDescent="0.4">
      <c r="A13" s="36" t="s">
        <v>19</v>
      </c>
      <c r="B13" s="32">
        <f t="shared" si="4"/>
        <v>2306970</v>
      </c>
      <c r="C13" s="37">
        <f>SUM(一般接種!D12+一般接種!G12+一般接種!J12+医療従事者等!C10)</f>
        <v>913148</v>
      </c>
      <c r="D13" s="33">
        <f t="shared" si="1"/>
        <v>0.85375882838021544</v>
      </c>
      <c r="E13" s="37">
        <f>SUM(一般接種!E12+一般接種!H12+一般接種!K12+医療従事者等!D10)</f>
        <v>894366</v>
      </c>
      <c r="F13" s="34">
        <f t="shared" si="2"/>
        <v>0.83619836905200451</v>
      </c>
      <c r="G13" s="32">
        <f t="shared" si="5"/>
        <v>499456</v>
      </c>
      <c r="H13" s="34">
        <f t="shared" si="3"/>
        <v>0.46697246162447803</v>
      </c>
      <c r="I13" s="38">
        <v>9626</v>
      </c>
      <c r="J13" s="38">
        <v>34230</v>
      </c>
      <c r="K13" s="38">
        <v>190943</v>
      </c>
      <c r="L13" s="38">
        <v>257183</v>
      </c>
      <c r="M13" s="38">
        <v>7474</v>
      </c>
      <c r="O13" s="1">
        <v>1069562</v>
      </c>
    </row>
    <row r="14" spans="1:15" x14ac:dyDescent="0.4">
      <c r="A14" s="36" t="s">
        <v>20</v>
      </c>
      <c r="B14" s="32">
        <f t="shared" si="4"/>
        <v>3951561</v>
      </c>
      <c r="C14" s="37">
        <f>SUM(一般接種!D13+一般接種!G13+一般接種!J13+医療従事者等!C11)</f>
        <v>1565578</v>
      </c>
      <c r="D14" s="33">
        <f t="shared" si="1"/>
        <v>0.84077787008897142</v>
      </c>
      <c r="E14" s="37">
        <f>SUM(一般接種!E13+一般接種!H13+一般接種!K13+医療従事者等!D11)</f>
        <v>1534992</v>
      </c>
      <c r="F14" s="34">
        <f t="shared" si="2"/>
        <v>0.8243519673651587</v>
      </c>
      <c r="G14" s="32">
        <f t="shared" si="5"/>
        <v>850991</v>
      </c>
      <c r="H14" s="34">
        <f t="shared" si="3"/>
        <v>0.45701613106781258</v>
      </c>
      <c r="I14" s="38">
        <v>18700</v>
      </c>
      <c r="J14" s="38">
        <v>72809</v>
      </c>
      <c r="K14" s="38">
        <v>340511</v>
      </c>
      <c r="L14" s="38">
        <v>403824</v>
      </c>
      <c r="M14" s="38">
        <v>15147</v>
      </c>
      <c r="O14" s="1">
        <v>1862059</v>
      </c>
    </row>
    <row r="15" spans="1:15" x14ac:dyDescent="0.4">
      <c r="A15" s="36" t="s">
        <v>21</v>
      </c>
      <c r="B15" s="32">
        <f t="shared" si="4"/>
        <v>6138197</v>
      </c>
      <c r="C15" s="37">
        <f>SUM(一般接種!D14+一般接種!G14+一般接種!J14+医療従事者等!C12)</f>
        <v>2435094</v>
      </c>
      <c r="D15" s="33">
        <f t="shared" si="1"/>
        <v>0.83747117542366323</v>
      </c>
      <c r="E15" s="37">
        <f>SUM(一般接種!E14+一般接種!H14+一般接種!K14+医療従事者等!D12)</f>
        <v>2390173</v>
      </c>
      <c r="F15" s="34">
        <f t="shared" si="2"/>
        <v>0.82202206230063535</v>
      </c>
      <c r="G15" s="32">
        <f t="shared" si="5"/>
        <v>1312930</v>
      </c>
      <c r="H15" s="34">
        <f t="shared" si="3"/>
        <v>0.45153946022165475</v>
      </c>
      <c r="I15" s="38">
        <v>20993</v>
      </c>
      <c r="J15" s="38">
        <v>136978</v>
      </c>
      <c r="K15" s="38">
        <v>548195</v>
      </c>
      <c r="L15" s="38">
        <v>578237</v>
      </c>
      <c r="M15" s="38">
        <v>28527</v>
      </c>
      <c r="O15" s="1">
        <v>2907675</v>
      </c>
    </row>
    <row r="16" spans="1:15" x14ac:dyDescent="0.4">
      <c r="A16" s="39" t="s">
        <v>22</v>
      </c>
      <c r="B16" s="32">
        <f t="shared" si="4"/>
        <v>3979330</v>
      </c>
      <c r="C16" s="37">
        <f>SUM(一般接種!D15+一般接種!G15+一般接種!J15+医療従事者等!C13)</f>
        <v>1605883</v>
      </c>
      <c r="D16" s="33">
        <f t="shared" si="1"/>
        <v>0.82125507760300831</v>
      </c>
      <c r="E16" s="37">
        <f>SUM(一般接種!E15+一般接種!H15+一般接種!K15+医療従事者等!D13)</f>
        <v>1576085</v>
      </c>
      <c r="F16" s="34">
        <f t="shared" si="2"/>
        <v>0.8060162595805157</v>
      </c>
      <c r="G16" s="32">
        <f t="shared" si="5"/>
        <v>797362</v>
      </c>
      <c r="H16" s="34">
        <f t="shared" si="3"/>
        <v>0.40777415987820403</v>
      </c>
      <c r="I16" s="38">
        <v>14618</v>
      </c>
      <c r="J16" s="38">
        <v>70613</v>
      </c>
      <c r="K16" s="38">
        <v>361493</v>
      </c>
      <c r="L16" s="38">
        <v>335798</v>
      </c>
      <c r="M16" s="38">
        <v>14840</v>
      </c>
      <c r="O16" s="1">
        <v>1955401</v>
      </c>
    </row>
    <row r="17" spans="1:15" x14ac:dyDescent="0.4">
      <c r="A17" s="36" t="s">
        <v>23</v>
      </c>
      <c r="B17" s="32">
        <f t="shared" si="4"/>
        <v>4099513</v>
      </c>
      <c r="C17" s="37">
        <f>SUM(一般接種!D16+一般接種!G16+一般接種!J16+医療従事者等!C14)</f>
        <v>1597123</v>
      </c>
      <c r="D17" s="33">
        <f t="shared" si="1"/>
        <v>0.81564893741436217</v>
      </c>
      <c r="E17" s="37">
        <f>SUM(一般接種!E16+一般接種!H16+一般接種!K16+医療従事者等!D14)</f>
        <v>1564189</v>
      </c>
      <c r="F17" s="34">
        <f t="shared" si="2"/>
        <v>0.79882958029233431</v>
      </c>
      <c r="G17" s="32">
        <f t="shared" si="5"/>
        <v>938201</v>
      </c>
      <c r="H17" s="34">
        <f t="shared" si="3"/>
        <v>0.47913820584331451</v>
      </c>
      <c r="I17" s="38">
        <v>15989</v>
      </c>
      <c r="J17" s="38">
        <v>70453</v>
      </c>
      <c r="K17" s="38">
        <v>400381</v>
      </c>
      <c r="L17" s="38">
        <v>428894</v>
      </c>
      <c r="M17" s="38">
        <v>22484</v>
      </c>
      <c r="O17" s="1">
        <v>1958101</v>
      </c>
    </row>
    <row r="18" spans="1:15" x14ac:dyDescent="0.4">
      <c r="A18" s="36" t="s">
        <v>24</v>
      </c>
      <c r="B18" s="32">
        <f t="shared" si="4"/>
        <v>14965327</v>
      </c>
      <c r="C18" s="37">
        <f>SUM(一般接種!D17+一般接種!G17+一般接種!J17+医療従事者等!C15)</f>
        <v>6054065</v>
      </c>
      <c r="D18" s="33">
        <f t="shared" si="1"/>
        <v>0.81880302669845362</v>
      </c>
      <c r="E18" s="37">
        <f>SUM(一般接種!E17+一般接種!H17+一般接種!K17+医療従事者等!D15)</f>
        <v>5935998</v>
      </c>
      <c r="F18" s="34">
        <f t="shared" si="2"/>
        <v>0.80283464562669338</v>
      </c>
      <c r="G18" s="32">
        <f t="shared" si="5"/>
        <v>2975264</v>
      </c>
      <c r="H18" s="34">
        <f t="shared" si="3"/>
        <v>0.40239990294569816</v>
      </c>
      <c r="I18" s="38">
        <v>47421</v>
      </c>
      <c r="J18" s="38">
        <v>256641</v>
      </c>
      <c r="K18" s="38">
        <v>1287695</v>
      </c>
      <c r="L18" s="38">
        <v>1326890</v>
      </c>
      <c r="M18" s="38">
        <v>56617</v>
      </c>
      <c r="O18" s="1">
        <v>7393799</v>
      </c>
    </row>
    <row r="19" spans="1:15" x14ac:dyDescent="0.4">
      <c r="A19" s="36" t="s">
        <v>25</v>
      </c>
      <c r="B19" s="32">
        <f t="shared" si="4"/>
        <v>12862202</v>
      </c>
      <c r="C19" s="37">
        <f>SUM(一般接種!D18+一般接種!G18+一般接種!J18+医療従事者等!C16)</f>
        <v>5163173</v>
      </c>
      <c r="D19" s="33">
        <f t="shared" si="1"/>
        <v>0.81658408842029884</v>
      </c>
      <c r="E19" s="37">
        <f>SUM(一般接種!E18+一般接種!H18+一般接種!K18+医療従事者等!D16)</f>
        <v>5067436</v>
      </c>
      <c r="F19" s="34">
        <f t="shared" si="2"/>
        <v>0.80144275752298155</v>
      </c>
      <c r="G19" s="32">
        <f t="shared" si="5"/>
        <v>2631593</v>
      </c>
      <c r="H19" s="34">
        <f t="shared" si="3"/>
        <v>0.41620084606853952</v>
      </c>
      <c r="I19" s="38">
        <v>41492</v>
      </c>
      <c r="J19" s="38">
        <v>203997</v>
      </c>
      <c r="K19" s="38">
        <v>1068586</v>
      </c>
      <c r="L19" s="38">
        <v>1261143</v>
      </c>
      <c r="M19" s="38">
        <v>56375</v>
      </c>
      <c r="O19" s="1">
        <v>6322892</v>
      </c>
    </row>
    <row r="20" spans="1:15" x14ac:dyDescent="0.4">
      <c r="A20" s="36" t="s">
        <v>26</v>
      </c>
      <c r="B20" s="32">
        <f t="shared" si="4"/>
        <v>28216541</v>
      </c>
      <c r="C20" s="37">
        <f>SUM(一般接種!D19+一般接種!G19+一般接種!J19+医療従事者等!C17)</f>
        <v>11187962</v>
      </c>
      <c r="D20" s="33">
        <f t="shared" si="1"/>
        <v>0.80818436085713197</v>
      </c>
      <c r="E20" s="37">
        <f>SUM(一般接種!E19+一般接種!H19+一般接種!K19+医療従事者等!D17)</f>
        <v>10988518</v>
      </c>
      <c r="F20" s="34">
        <f t="shared" si="2"/>
        <v>0.79377713265356908</v>
      </c>
      <c r="G20" s="32">
        <f t="shared" si="5"/>
        <v>6040061</v>
      </c>
      <c r="H20" s="34">
        <f t="shared" si="3"/>
        <v>0.43631564344096713</v>
      </c>
      <c r="I20" s="38">
        <v>93769</v>
      </c>
      <c r="J20" s="38">
        <v>569850</v>
      </c>
      <c r="K20" s="38">
        <v>2565518</v>
      </c>
      <c r="L20" s="38">
        <v>2715607</v>
      </c>
      <c r="M20" s="38">
        <v>95317</v>
      </c>
      <c r="O20" s="1">
        <v>13843329</v>
      </c>
    </row>
    <row r="21" spans="1:15" x14ac:dyDescent="0.4">
      <c r="A21" s="36" t="s">
        <v>27</v>
      </c>
      <c r="B21" s="32">
        <f t="shared" si="4"/>
        <v>18717628</v>
      </c>
      <c r="C21" s="37">
        <f>SUM(一般接種!D20+一般接種!G20+一般接種!J20+医療従事者等!C18)</f>
        <v>7528355</v>
      </c>
      <c r="D21" s="33">
        <f t="shared" si="1"/>
        <v>0.81650616049142499</v>
      </c>
      <c r="E21" s="37">
        <f>SUM(一般接種!E20+一般接種!H20+一般接種!K20+医療従事者等!D18)</f>
        <v>7406341</v>
      </c>
      <c r="F21" s="34">
        <f t="shared" si="2"/>
        <v>0.80327283360046398</v>
      </c>
      <c r="G21" s="32">
        <f t="shared" si="5"/>
        <v>3782932</v>
      </c>
      <c r="H21" s="34">
        <f t="shared" si="3"/>
        <v>0.4102871454282041</v>
      </c>
      <c r="I21" s="38">
        <v>47654</v>
      </c>
      <c r="J21" s="38">
        <v>282682</v>
      </c>
      <c r="K21" s="38">
        <v>1400823</v>
      </c>
      <c r="L21" s="38">
        <v>1947707</v>
      </c>
      <c r="M21" s="38">
        <v>104066</v>
      </c>
      <c r="O21" s="1">
        <v>9220206</v>
      </c>
    </row>
    <row r="22" spans="1:15" x14ac:dyDescent="0.4">
      <c r="A22" s="36" t="s">
        <v>28</v>
      </c>
      <c r="B22" s="32">
        <f t="shared" si="4"/>
        <v>4698482</v>
      </c>
      <c r="C22" s="37">
        <f>SUM(一般接種!D21+一般接種!G21+一般接種!J21+医療従事者等!C19)</f>
        <v>1869328</v>
      </c>
      <c r="D22" s="33">
        <f t="shared" si="1"/>
        <v>0.84463670728103624</v>
      </c>
      <c r="E22" s="37">
        <f>SUM(一般接種!E21+一般接種!H21+一般接種!K21+医療従事者等!D19)</f>
        <v>1831046</v>
      </c>
      <c r="F22" s="34">
        <f t="shared" si="2"/>
        <v>0.82733937774436173</v>
      </c>
      <c r="G22" s="32">
        <f t="shared" si="5"/>
        <v>998108</v>
      </c>
      <c r="H22" s="34">
        <f t="shared" si="3"/>
        <v>0.45098487511600988</v>
      </c>
      <c r="I22" s="38">
        <v>16148</v>
      </c>
      <c r="J22" s="38">
        <v>62710</v>
      </c>
      <c r="K22" s="38">
        <v>340850</v>
      </c>
      <c r="L22" s="38">
        <v>551386</v>
      </c>
      <c r="M22" s="38">
        <v>27014</v>
      </c>
      <c r="O22" s="1">
        <v>2213174</v>
      </c>
    </row>
    <row r="23" spans="1:15" x14ac:dyDescent="0.4">
      <c r="A23" s="36" t="s">
        <v>29</v>
      </c>
      <c r="B23" s="32">
        <f t="shared" si="4"/>
        <v>2239716</v>
      </c>
      <c r="C23" s="37">
        <f>SUM(一般接種!D22+一般接種!G22+一般接種!J22+医療従事者等!C20)</f>
        <v>888018</v>
      </c>
      <c r="D23" s="33">
        <f t="shared" si="1"/>
        <v>0.8476090845052946</v>
      </c>
      <c r="E23" s="37">
        <f>SUM(一般接種!E22+一般接種!H22+一般接種!K22+医療従事者等!D20)</f>
        <v>874797</v>
      </c>
      <c r="F23" s="34">
        <f t="shared" si="2"/>
        <v>0.8349897009947751</v>
      </c>
      <c r="G23" s="32">
        <f t="shared" si="5"/>
        <v>476901</v>
      </c>
      <c r="H23" s="34">
        <f t="shared" si="3"/>
        <v>0.45519980451934478</v>
      </c>
      <c r="I23" s="38">
        <v>10119</v>
      </c>
      <c r="J23" s="38">
        <v>38101</v>
      </c>
      <c r="K23" s="38">
        <v>210926</v>
      </c>
      <c r="L23" s="38">
        <v>210516</v>
      </c>
      <c r="M23" s="38">
        <v>7239</v>
      </c>
      <c r="O23" s="1">
        <v>1047674</v>
      </c>
    </row>
    <row r="24" spans="1:15" x14ac:dyDescent="0.4">
      <c r="A24" s="36" t="s">
        <v>30</v>
      </c>
      <c r="B24" s="32">
        <f t="shared" si="4"/>
        <v>2317911</v>
      </c>
      <c r="C24" s="37">
        <f>SUM(一般接種!D23+一般接種!G23+一般接種!J23+医療従事者等!C21)</f>
        <v>926630</v>
      </c>
      <c r="D24" s="33">
        <f t="shared" si="1"/>
        <v>0.8181036431184755</v>
      </c>
      <c r="E24" s="37">
        <f>SUM(一般接種!E23+一般接種!H23+一般接種!K23+医療従事者等!D21)</f>
        <v>909960</v>
      </c>
      <c r="F24" s="34">
        <f t="shared" si="2"/>
        <v>0.80338602364707379</v>
      </c>
      <c r="G24" s="32">
        <f t="shared" si="5"/>
        <v>481321</v>
      </c>
      <c r="H24" s="34">
        <f t="shared" si="3"/>
        <v>0.4249489695017728</v>
      </c>
      <c r="I24" s="38">
        <v>8054</v>
      </c>
      <c r="J24" s="38">
        <v>53647</v>
      </c>
      <c r="K24" s="38">
        <v>201761</v>
      </c>
      <c r="L24" s="38">
        <v>207160</v>
      </c>
      <c r="M24" s="38">
        <v>10699</v>
      </c>
      <c r="O24" s="1">
        <v>1132656</v>
      </c>
    </row>
    <row r="25" spans="1:15" x14ac:dyDescent="0.4">
      <c r="A25" s="36" t="s">
        <v>31</v>
      </c>
      <c r="B25" s="32">
        <f t="shared" si="4"/>
        <v>1618242</v>
      </c>
      <c r="C25" s="37">
        <f>SUM(一般接種!D24+一般接種!G24+一般接種!J24+医療従事者等!C22)</f>
        <v>641403</v>
      </c>
      <c r="D25" s="33">
        <f t="shared" si="1"/>
        <v>0.82806232514785372</v>
      </c>
      <c r="E25" s="37">
        <f>SUM(一般接種!E24+一般接種!H24+一般接種!K24+医療従事者等!D22)</f>
        <v>629516</v>
      </c>
      <c r="F25" s="34">
        <f t="shared" si="2"/>
        <v>0.81271600332049632</v>
      </c>
      <c r="G25" s="32">
        <f t="shared" si="5"/>
        <v>347323</v>
      </c>
      <c r="H25" s="34">
        <f t="shared" si="3"/>
        <v>0.44839997779450363</v>
      </c>
      <c r="I25" s="38">
        <v>7550</v>
      </c>
      <c r="J25" s="38">
        <v>31788</v>
      </c>
      <c r="K25" s="38">
        <v>143155</v>
      </c>
      <c r="L25" s="38">
        <v>160235</v>
      </c>
      <c r="M25" s="38">
        <v>4595</v>
      </c>
      <c r="O25" s="1">
        <v>774583</v>
      </c>
    </row>
    <row r="26" spans="1:15" x14ac:dyDescent="0.4">
      <c r="A26" s="36" t="s">
        <v>32</v>
      </c>
      <c r="B26" s="32">
        <f t="shared" si="4"/>
        <v>1712770</v>
      </c>
      <c r="C26" s="37">
        <f>SUM(一般接種!D25+一般接種!G25+一般接種!J25+医療従事者等!C23)</f>
        <v>674894</v>
      </c>
      <c r="D26" s="33">
        <f t="shared" si="1"/>
        <v>0.82204198066497203</v>
      </c>
      <c r="E26" s="37">
        <f>SUM(一般接種!E25+一般接種!H25+一般接種!K25+医療従事者等!D23)</f>
        <v>663367</v>
      </c>
      <c r="F26" s="34">
        <f t="shared" si="2"/>
        <v>0.80800173447649626</v>
      </c>
      <c r="G26" s="32">
        <f t="shared" si="5"/>
        <v>374509</v>
      </c>
      <c r="H26" s="34">
        <f t="shared" si="3"/>
        <v>0.45616366442264711</v>
      </c>
      <c r="I26" s="38">
        <v>6222</v>
      </c>
      <c r="J26" s="38">
        <v>37042</v>
      </c>
      <c r="K26" s="38">
        <v>167447</v>
      </c>
      <c r="L26" s="38">
        <v>157655</v>
      </c>
      <c r="M26" s="38">
        <v>6143</v>
      </c>
      <c r="O26" s="1">
        <v>820997</v>
      </c>
    </row>
    <row r="27" spans="1:15" x14ac:dyDescent="0.4">
      <c r="A27" s="36" t="s">
        <v>33</v>
      </c>
      <c r="B27" s="32">
        <f t="shared" si="4"/>
        <v>4333814</v>
      </c>
      <c r="C27" s="37">
        <f>SUM(一般接種!D26+一般接種!G26+一般接種!J26+医療従事者等!C24)</f>
        <v>1703743</v>
      </c>
      <c r="D27" s="33">
        <f t="shared" si="1"/>
        <v>0.82237417201121565</v>
      </c>
      <c r="E27" s="37">
        <f>SUM(一般接種!E26+一般接種!H26+一般接種!K26+医療従事者等!D24)</f>
        <v>1674722</v>
      </c>
      <c r="F27" s="34">
        <f t="shared" si="2"/>
        <v>0.80836611983084727</v>
      </c>
      <c r="G27" s="32">
        <f t="shared" si="5"/>
        <v>955349</v>
      </c>
      <c r="H27" s="34">
        <f t="shared" si="3"/>
        <v>0.46113430420946289</v>
      </c>
      <c r="I27" s="38">
        <v>14034</v>
      </c>
      <c r="J27" s="38">
        <v>67719</v>
      </c>
      <c r="K27" s="38">
        <v>451524</v>
      </c>
      <c r="L27" s="38">
        <v>413254</v>
      </c>
      <c r="M27" s="38">
        <v>8818</v>
      </c>
      <c r="O27" s="1">
        <v>2071737</v>
      </c>
    </row>
    <row r="28" spans="1:15" x14ac:dyDescent="0.4">
      <c r="A28" s="36" t="s">
        <v>34</v>
      </c>
      <c r="B28" s="32">
        <f t="shared" si="4"/>
        <v>4257166</v>
      </c>
      <c r="C28" s="37">
        <f>SUM(一般接種!D27+一般接種!G27+一般接種!J27+医療従事者等!C25)</f>
        <v>1653737</v>
      </c>
      <c r="D28" s="33">
        <f t="shared" si="1"/>
        <v>0.81998432162777402</v>
      </c>
      <c r="E28" s="37">
        <f>SUM(一般接種!E27+一般接種!H27+一般接種!K27+医療従事者等!D25)</f>
        <v>1629345</v>
      </c>
      <c r="F28" s="34">
        <f t="shared" si="2"/>
        <v>0.80788986067470547</v>
      </c>
      <c r="G28" s="32">
        <f t="shared" si="5"/>
        <v>974084</v>
      </c>
      <c r="H28" s="34">
        <f t="shared" si="3"/>
        <v>0.48298708195345974</v>
      </c>
      <c r="I28" s="38">
        <v>15372</v>
      </c>
      <c r="J28" s="38">
        <v>84210</v>
      </c>
      <c r="K28" s="38">
        <v>463483</v>
      </c>
      <c r="L28" s="38">
        <v>395272</v>
      </c>
      <c r="M28" s="38">
        <v>15747</v>
      </c>
      <c r="O28" s="1">
        <v>2016791</v>
      </c>
    </row>
    <row r="29" spans="1:15" x14ac:dyDescent="0.4">
      <c r="A29" s="36" t="s">
        <v>35</v>
      </c>
      <c r="B29" s="32">
        <f t="shared" si="4"/>
        <v>7674226</v>
      </c>
      <c r="C29" s="37">
        <f>SUM(一般接種!D28+一般接種!G28+一般接種!J28+医療従事者等!C26)</f>
        <v>3103574</v>
      </c>
      <c r="D29" s="33">
        <f t="shared" si="1"/>
        <v>0.84193030334268337</v>
      </c>
      <c r="E29" s="37">
        <f>SUM(一般接種!E28+一般接種!H28+一般接種!K28+医療従事者等!D26)</f>
        <v>3047855</v>
      </c>
      <c r="F29" s="34">
        <f t="shared" si="2"/>
        <v>0.82681498320791258</v>
      </c>
      <c r="G29" s="32">
        <f t="shared" si="5"/>
        <v>1522797</v>
      </c>
      <c r="H29" s="34">
        <f t="shared" si="3"/>
        <v>0.41310081220532463</v>
      </c>
      <c r="I29" s="38">
        <v>23155</v>
      </c>
      <c r="J29" s="38">
        <v>110396</v>
      </c>
      <c r="K29" s="38">
        <v>641348</v>
      </c>
      <c r="L29" s="38">
        <v>714481</v>
      </c>
      <c r="M29" s="38">
        <v>33417</v>
      </c>
      <c r="O29" s="1">
        <v>3686260</v>
      </c>
    </row>
    <row r="30" spans="1:15" x14ac:dyDescent="0.4">
      <c r="A30" s="36" t="s">
        <v>36</v>
      </c>
      <c r="B30" s="32">
        <f t="shared" si="4"/>
        <v>14908413</v>
      </c>
      <c r="C30" s="37">
        <f>SUM(一般接種!D29+一般接種!G29+一般接種!J29+医療従事者等!C27)</f>
        <v>5960469</v>
      </c>
      <c r="D30" s="33">
        <f t="shared" si="1"/>
        <v>0.78854678294258795</v>
      </c>
      <c r="E30" s="37">
        <f>SUM(一般接種!E29+一般接種!H29+一般接種!K29+医療従事者等!D27)</f>
        <v>5825784</v>
      </c>
      <c r="F30" s="34">
        <f t="shared" si="2"/>
        <v>0.77072848316439557</v>
      </c>
      <c r="G30" s="32">
        <f t="shared" si="5"/>
        <v>3122160</v>
      </c>
      <c r="H30" s="34">
        <f t="shared" si="3"/>
        <v>0.41304958113732837</v>
      </c>
      <c r="I30" s="38">
        <v>42445</v>
      </c>
      <c r="J30" s="38">
        <v>366013</v>
      </c>
      <c r="K30" s="38">
        <v>1332959</v>
      </c>
      <c r="L30" s="38">
        <v>1317022</v>
      </c>
      <c r="M30" s="38">
        <v>63721</v>
      </c>
      <c r="O30" s="1">
        <v>7558802</v>
      </c>
    </row>
    <row r="31" spans="1:15" x14ac:dyDescent="0.4">
      <c r="A31" s="36" t="s">
        <v>37</v>
      </c>
      <c r="B31" s="32">
        <f t="shared" si="4"/>
        <v>3663618</v>
      </c>
      <c r="C31" s="37">
        <f>SUM(一般接種!D30+一般接種!G30+一般接種!J30+医療従事者等!C28)</f>
        <v>1464377</v>
      </c>
      <c r="D31" s="33">
        <f t="shared" si="1"/>
        <v>0.81329110936226956</v>
      </c>
      <c r="E31" s="37">
        <f>SUM(一般接種!E30+一般接種!H30+一般接種!K30+医療従事者等!D28)</f>
        <v>1442140</v>
      </c>
      <c r="F31" s="34">
        <f t="shared" si="2"/>
        <v>0.80094104213307327</v>
      </c>
      <c r="G31" s="32">
        <f t="shared" si="5"/>
        <v>757101</v>
      </c>
      <c r="H31" s="34">
        <f t="shared" si="3"/>
        <v>0.42048155098672246</v>
      </c>
      <c r="I31" s="38">
        <v>16519</v>
      </c>
      <c r="J31" s="38">
        <v>65317</v>
      </c>
      <c r="K31" s="38">
        <v>343530</v>
      </c>
      <c r="L31" s="38">
        <v>325979</v>
      </c>
      <c r="M31" s="38">
        <v>5756</v>
      </c>
      <c r="O31" s="1">
        <v>1800557</v>
      </c>
    </row>
    <row r="32" spans="1:15" x14ac:dyDescent="0.4">
      <c r="A32" s="36" t="s">
        <v>38</v>
      </c>
      <c r="B32" s="32">
        <f t="shared" si="4"/>
        <v>2860743</v>
      </c>
      <c r="C32" s="37">
        <f>SUM(一般接種!D31+一般接種!G31+一般接種!J31+医療従事者等!C29)</f>
        <v>1147632</v>
      </c>
      <c r="D32" s="33">
        <f t="shared" si="1"/>
        <v>0.80885059164403672</v>
      </c>
      <c r="E32" s="37">
        <f>SUM(一般接種!E31+一般接種!H31+一般接種!K31+医療従事者等!D29)</f>
        <v>1129490</v>
      </c>
      <c r="F32" s="34">
        <f t="shared" si="2"/>
        <v>0.79606411703056645</v>
      </c>
      <c r="G32" s="32">
        <f t="shared" si="5"/>
        <v>583621</v>
      </c>
      <c r="H32" s="34">
        <f t="shared" si="3"/>
        <v>0.41133585604608824</v>
      </c>
      <c r="I32" s="38">
        <v>8592</v>
      </c>
      <c r="J32" s="38">
        <v>51503</v>
      </c>
      <c r="K32" s="38">
        <v>236499</v>
      </c>
      <c r="L32" s="38">
        <v>276996</v>
      </c>
      <c r="M32" s="38">
        <v>10031</v>
      </c>
      <c r="O32" s="1">
        <v>1418843</v>
      </c>
    </row>
    <row r="33" spans="1:15" x14ac:dyDescent="0.4">
      <c r="A33" s="36" t="s">
        <v>39</v>
      </c>
      <c r="B33" s="32">
        <f t="shared" si="4"/>
        <v>4989965</v>
      </c>
      <c r="C33" s="37">
        <f>SUM(一般接種!D32+一般接種!G32+一般接種!J32+医療従事者等!C30)</f>
        <v>2013479</v>
      </c>
      <c r="D33" s="33">
        <f t="shared" si="1"/>
        <v>0.79567104596564686</v>
      </c>
      <c r="E33" s="37">
        <f>SUM(一般接種!E32+一般接種!H32+一般接種!K32+医療従事者等!D30)</f>
        <v>1974276</v>
      </c>
      <c r="F33" s="34">
        <f t="shared" si="2"/>
        <v>0.78017910787491374</v>
      </c>
      <c r="G33" s="32">
        <f t="shared" si="5"/>
        <v>1002210</v>
      </c>
      <c r="H33" s="34">
        <f t="shared" si="3"/>
        <v>0.3960455902332386</v>
      </c>
      <c r="I33" s="38">
        <v>25236</v>
      </c>
      <c r="J33" s="38">
        <v>89766</v>
      </c>
      <c r="K33" s="38">
        <v>435981</v>
      </c>
      <c r="L33" s="38">
        <v>433560</v>
      </c>
      <c r="M33" s="38">
        <v>17667</v>
      </c>
      <c r="O33" s="1">
        <v>2530542</v>
      </c>
    </row>
    <row r="34" spans="1:15" x14ac:dyDescent="0.4">
      <c r="A34" s="36" t="s">
        <v>40</v>
      </c>
      <c r="B34" s="32">
        <f t="shared" si="4"/>
        <v>16966843</v>
      </c>
      <c r="C34" s="37">
        <f>SUM(一般接種!D33+一般接種!G33+一般接種!J33+医療従事者等!C31)</f>
        <v>6858965</v>
      </c>
      <c r="D34" s="33">
        <f t="shared" si="1"/>
        <v>0.77594394079038986</v>
      </c>
      <c r="E34" s="37">
        <f>SUM(一般接種!E33+一般接種!H33+一般接種!K33+医療従事者等!D31)</f>
        <v>6749543</v>
      </c>
      <c r="F34" s="34">
        <f t="shared" si="2"/>
        <v>0.76356520174023201</v>
      </c>
      <c r="G34" s="32">
        <f t="shared" si="5"/>
        <v>3358335</v>
      </c>
      <c r="H34" s="34">
        <f t="shared" si="3"/>
        <v>0.37992316543302002</v>
      </c>
      <c r="I34" s="38">
        <v>61082</v>
      </c>
      <c r="J34" s="38">
        <v>349017</v>
      </c>
      <c r="K34" s="38">
        <v>1475752</v>
      </c>
      <c r="L34" s="38">
        <v>1413116</v>
      </c>
      <c r="M34" s="38">
        <v>59368</v>
      </c>
      <c r="O34" s="1">
        <v>8839511</v>
      </c>
    </row>
    <row r="35" spans="1:15" x14ac:dyDescent="0.4">
      <c r="A35" s="36" t="s">
        <v>41</v>
      </c>
      <c r="B35" s="32">
        <f t="shared" si="4"/>
        <v>11014380</v>
      </c>
      <c r="C35" s="37">
        <f>SUM(一般接種!D34+一般接種!G34+一般接種!J34+医療従事者等!C32)</f>
        <v>4404270</v>
      </c>
      <c r="D35" s="33">
        <f t="shared" si="1"/>
        <v>0.79735137703953474</v>
      </c>
      <c r="E35" s="37">
        <f>SUM(一般接種!E34+一般接種!H34+一般接種!K34+医療従事者等!D32)</f>
        <v>4335042</v>
      </c>
      <c r="F35" s="34">
        <f t="shared" si="2"/>
        <v>0.78481830319762835</v>
      </c>
      <c r="G35" s="32">
        <f t="shared" si="5"/>
        <v>2275068</v>
      </c>
      <c r="H35" s="34">
        <f t="shared" si="3"/>
        <v>0.41187951752698637</v>
      </c>
      <c r="I35" s="38">
        <v>42634</v>
      </c>
      <c r="J35" s="38">
        <v>231365</v>
      </c>
      <c r="K35" s="38">
        <v>987886</v>
      </c>
      <c r="L35" s="38">
        <v>976776</v>
      </c>
      <c r="M35" s="38">
        <v>36407</v>
      </c>
      <c r="O35" s="1">
        <v>5523625</v>
      </c>
    </row>
    <row r="36" spans="1:15" x14ac:dyDescent="0.4">
      <c r="A36" s="36" t="s">
        <v>42</v>
      </c>
      <c r="B36" s="32">
        <f t="shared" si="4"/>
        <v>2764105</v>
      </c>
      <c r="C36" s="37">
        <f>SUM(一般接種!D35+一般接種!G35+一般接種!J35+医療従事者等!C33)</f>
        <v>1088851</v>
      </c>
      <c r="D36" s="33">
        <f t="shared" si="1"/>
        <v>0.80971177306525655</v>
      </c>
      <c r="E36" s="37">
        <f>SUM(一般接種!E35+一般接種!H35+一般接種!K35+医療従事者等!D33)</f>
        <v>1072597</v>
      </c>
      <c r="F36" s="34">
        <f t="shared" si="2"/>
        <v>0.79762466917372066</v>
      </c>
      <c r="G36" s="32">
        <f t="shared" si="5"/>
        <v>602657</v>
      </c>
      <c r="H36" s="34">
        <f t="shared" si="3"/>
        <v>0.44815908514589076</v>
      </c>
      <c r="I36" s="38">
        <v>7237</v>
      </c>
      <c r="J36" s="38">
        <v>51732</v>
      </c>
      <c r="K36" s="38">
        <v>301883</v>
      </c>
      <c r="L36" s="38">
        <v>234828</v>
      </c>
      <c r="M36" s="38">
        <v>6977</v>
      </c>
      <c r="O36" s="1">
        <v>1344739</v>
      </c>
    </row>
    <row r="37" spans="1:15" x14ac:dyDescent="0.4">
      <c r="A37" s="36" t="s">
        <v>43</v>
      </c>
      <c r="B37" s="32">
        <f t="shared" si="4"/>
        <v>1932795</v>
      </c>
      <c r="C37" s="37">
        <f>SUM(一般接種!D36+一般接種!G36+一般接種!J36+医療従事者等!C34)</f>
        <v>745793</v>
      </c>
      <c r="D37" s="33">
        <f t="shared" si="1"/>
        <v>0.78967358158131029</v>
      </c>
      <c r="E37" s="37">
        <f>SUM(一般接種!E36+一般接種!H36+一般接種!K36+医療従事者等!D34)</f>
        <v>733162</v>
      </c>
      <c r="F37" s="34">
        <f t="shared" si="2"/>
        <v>0.77629940535687059</v>
      </c>
      <c r="G37" s="32">
        <f t="shared" si="5"/>
        <v>453840</v>
      </c>
      <c r="H37" s="34">
        <f t="shared" si="3"/>
        <v>0.48054280244633812</v>
      </c>
      <c r="I37" s="38">
        <v>7534</v>
      </c>
      <c r="J37" s="38">
        <v>43503</v>
      </c>
      <c r="K37" s="38">
        <v>209439</v>
      </c>
      <c r="L37" s="38">
        <v>186549</v>
      </c>
      <c r="M37" s="38">
        <v>6815</v>
      </c>
      <c r="O37" s="1">
        <v>944432</v>
      </c>
    </row>
    <row r="38" spans="1:15" x14ac:dyDescent="0.4">
      <c r="A38" s="36" t="s">
        <v>44</v>
      </c>
      <c r="B38" s="32">
        <f t="shared" si="4"/>
        <v>1117304</v>
      </c>
      <c r="C38" s="37">
        <f>SUM(一般接種!D37+一般接種!G37+一般接種!J37+医療従事者等!C35)</f>
        <v>438421</v>
      </c>
      <c r="D38" s="33">
        <f t="shared" si="1"/>
        <v>0.7874110074211369</v>
      </c>
      <c r="E38" s="37">
        <f>SUM(一般接種!E37+一般接種!H37+一般接種!K37+医療従事者等!D35)</f>
        <v>430137</v>
      </c>
      <c r="F38" s="34">
        <f t="shared" si="2"/>
        <v>0.77253281320718115</v>
      </c>
      <c r="G38" s="32">
        <f t="shared" si="5"/>
        <v>248746</v>
      </c>
      <c r="H38" s="34">
        <f t="shared" si="3"/>
        <v>0.44675172597110568</v>
      </c>
      <c r="I38" s="38">
        <v>4871</v>
      </c>
      <c r="J38" s="38">
        <v>22670</v>
      </c>
      <c r="K38" s="38">
        <v>107627</v>
      </c>
      <c r="L38" s="38">
        <v>107464</v>
      </c>
      <c r="M38" s="38">
        <v>6114</v>
      </c>
      <c r="O38" s="1">
        <v>556788</v>
      </c>
    </row>
    <row r="39" spans="1:15" x14ac:dyDescent="0.4">
      <c r="A39" s="36" t="s">
        <v>45</v>
      </c>
      <c r="B39" s="32">
        <f t="shared" si="4"/>
        <v>1388700</v>
      </c>
      <c r="C39" s="37">
        <f>SUM(一般接種!D38+一般接種!G38+一般接種!J38+医療従事者等!C36)</f>
        <v>555675</v>
      </c>
      <c r="D39" s="33">
        <f t="shared" si="1"/>
        <v>0.82589567711778122</v>
      </c>
      <c r="E39" s="37">
        <f>SUM(一般接種!E38+一般接種!H38+一般接種!K38+医療従事者等!D36)</f>
        <v>543309</v>
      </c>
      <c r="F39" s="34">
        <f t="shared" si="2"/>
        <v>0.80751618201139985</v>
      </c>
      <c r="G39" s="32">
        <f t="shared" si="5"/>
        <v>289716</v>
      </c>
      <c r="H39" s="34">
        <f t="shared" si="3"/>
        <v>0.43060276599065123</v>
      </c>
      <c r="I39" s="38">
        <v>4837</v>
      </c>
      <c r="J39" s="38">
        <v>30001</v>
      </c>
      <c r="K39" s="38">
        <v>110495</v>
      </c>
      <c r="L39" s="38">
        <v>139205</v>
      </c>
      <c r="M39" s="38">
        <v>5178</v>
      </c>
      <c r="O39" s="1">
        <v>672815</v>
      </c>
    </row>
    <row r="40" spans="1:15" x14ac:dyDescent="0.4">
      <c r="A40" s="36" t="s">
        <v>46</v>
      </c>
      <c r="B40" s="32">
        <f t="shared" si="4"/>
        <v>3787446</v>
      </c>
      <c r="C40" s="37">
        <f>SUM(一般接種!D39+一般接種!G39+一般接種!J39+医療従事者等!C37)</f>
        <v>1499258</v>
      </c>
      <c r="D40" s="33">
        <f t="shared" si="1"/>
        <v>0.79167025294765891</v>
      </c>
      <c r="E40" s="37">
        <f>SUM(一般接種!E39+一般接種!H39+一般接種!K39+医療従事者等!D37)</f>
        <v>1461748</v>
      </c>
      <c r="F40" s="34">
        <f t="shared" si="2"/>
        <v>0.77186342104276551</v>
      </c>
      <c r="G40" s="32">
        <f t="shared" si="5"/>
        <v>826440</v>
      </c>
      <c r="H40" s="34">
        <f t="shared" si="3"/>
        <v>0.43639451238283422</v>
      </c>
      <c r="I40" s="38">
        <v>21838</v>
      </c>
      <c r="J40" s="38">
        <v>136523</v>
      </c>
      <c r="K40" s="38">
        <v>359739</v>
      </c>
      <c r="L40" s="38">
        <v>300049</v>
      </c>
      <c r="M40" s="38">
        <v>8291</v>
      </c>
      <c r="O40" s="1">
        <v>1893791</v>
      </c>
    </row>
    <row r="41" spans="1:15" x14ac:dyDescent="0.4">
      <c r="A41" s="36" t="s">
        <v>47</v>
      </c>
      <c r="B41" s="32">
        <f t="shared" si="4"/>
        <v>5632068</v>
      </c>
      <c r="C41" s="37">
        <f>SUM(一般接種!D40+一般接種!G40+一般接種!J40+医療従事者等!C38)</f>
        <v>2222808</v>
      </c>
      <c r="D41" s="33">
        <f t="shared" si="1"/>
        <v>0.79035056124003666</v>
      </c>
      <c r="E41" s="37">
        <f>SUM(一般接種!E40+一般接種!H40+一般接種!K40+医療従事者等!D38)</f>
        <v>2184759</v>
      </c>
      <c r="F41" s="34">
        <f t="shared" si="2"/>
        <v>0.77682170561929831</v>
      </c>
      <c r="G41" s="32">
        <f t="shared" si="5"/>
        <v>1224501</v>
      </c>
      <c r="H41" s="34">
        <f t="shared" si="3"/>
        <v>0.43538850525505851</v>
      </c>
      <c r="I41" s="38">
        <v>22306</v>
      </c>
      <c r="J41" s="38">
        <v>119504</v>
      </c>
      <c r="K41" s="38">
        <v>540721</v>
      </c>
      <c r="L41" s="38">
        <v>517519</v>
      </c>
      <c r="M41" s="38">
        <v>24451</v>
      </c>
      <c r="O41" s="1">
        <v>2812433</v>
      </c>
    </row>
    <row r="42" spans="1:15" x14ac:dyDescent="0.4">
      <c r="A42" s="36" t="s">
        <v>48</v>
      </c>
      <c r="B42" s="32">
        <f t="shared" si="4"/>
        <v>2883596</v>
      </c>
      <c r="C42" s="37">
        <f>SUM(一般接種!D41+一般接種!G41+一般接種!J41+医療従事者等!C39)</f>
        <v>1111759</v>
      </c>
      <c r="D42" s="33">
        <f t="shared" si="1"/>
        <v>0.81981476428903255</v>
      </c>
      <c r="E42" s="37">
        <f>SUM(一般接種!E41+一般接種!H41+一般接種!K41+医療従事者等!D39)</f>
        <v>1080846</v>
      </c>
      <c r="F42" s="34">
        <f t="shared" si="2"/>
        <v>0.79701941582909941</v>
      </c>
      <c r="G42" s="32">
        <f t="shared" si="5"/>
        <v>690991</v>
      </c>
      <c r="H42" s="34">
        <f t="shared" si="3"/>
        <v>0.50953904919217463</v>
      </c>
      <c r="I42" s="38">
        <v>44386</v>
      </c>
      <c r="J42" s="38">
        <v>45846</v>
      </c>
      <c r="K42" s="38">
        <v>285378</v>
      </c>
      <c r="L42" s="38">
        <v>301917</v>
      </c>
      <c r="M42" s="38">
        <v>13464</v>
      </c>
      <c r="O42" s="1">
        <v>1356110</v>
      </c>
    </row>
    <row r="43" spans="1:15" x14ac:dyDescent="0.4">
      <c r="A43" s="36" t="s">
        <v>49</v>
      </c>
      <c r="B43" s="32">
        <f t="shared" si="4"/>
        <v>1522263</v>
      </c>
      <c r="C43" s="37">
        <f>SUM(一般接種!D42+一般接種!G42+一般接種!J42+医療従事者等!C40)</f>
        <v>594704</v>
      </c>
      <c r="D43" s="33">
        <f t="shared" si="1"/>
        <v>0.80917723542722009</v>
      </c>
      <c r="E43" s="37">
        <f>SUM(一般接種!E42+一般接種!H42+一般接種!K42+医療従事者等!D40)</f>
        <v>583382</v>
      </c>
      <c r="F43" s="34">
        <f t="shared" si="2"/>
        <v>0.79377208486575257</v>
      </c>
      <c r="G43" s="32">
        <f t="shared" si="5"/>
        <v>344177</v>
      </c>
      <c r="H43" s="34">
        <f t="shared" si="3"/>
        <v>0.46830052153278662</v>
      </c>
      <c r="I43" s="38">
        <v>7726</v>
      </c>
      <c r="J43" s="38">
        <v>38560</v>
      </c>
      <c r="K43" s="38">
        <v>148679</v>
      </c>
      <c r="L43" s="38">
        <v>146426</v>
      </c>
      <c r="M43" s="38">
        <v>2786</v>
      </c>
      <c r="O43" s="1">
        <v>734949</v>
      </c>
    </row>
    <row r="44" spans="1:15" x14ac:dyDescent="0.4">
      <c r="A44" s="36" t="s">
        <v>50</v>
      </c>
      <c r="B44" s="32">
        <f t="shared" si="4"/>
        <v>1927779</v>
      </c>
      <c r="C44" s="37">
        <f>SUM(一般接種!D43+一般接種!G43+一般接種!J43+医療従事者等!C41)</f>
        <v>771115</v>
      </c>
      <c r="D44" s="33">
        <f t="shared" si="1"/>
        <v>0.79178372228656857</v>
      </c>
      <c r="E44" s="37">
        <f>SUM(一般接種!E43+一般接種!H43+一般接種!K43+医療従事者等!D41)</f>
        <v>758676</v>
      </c>
      <c r="F44" s="34">
        <f t="shared" si="2"/>
        <v>0.77901131126937584</v>
      </c>
      <c r="G44" s="32">
        <f t="shared" si="5"/>
        <v>397988</v>
      </c>
      <c r="H44" s="34">
        <f t="shared" si="3"/>
        <v>0.40865554432916862</v>
      </c>
      <c r="I44" s="38">
        <v>9300</v>
      </c>
      <c r="J44" s="38">
        <v>46282</v>
      </c>
      <c r="K44" s="38">
        <v>168978</v>
      </c>
      <c r="L44" s="38">
        <v>169621</v>
      </c>
      <c r="M44" s="38">
        <v>3807</v>
      </c>
      <c r="O44" s="1">
        <v>973896</v>
      </c>
    </row>
    <row r="45" spans="1:15" x14ac:dyDescent="0.4">
      <c r="A45" s="36" t="s">
        <v>51</v>
      </c>
      <c r="B45" s="32">
        <f t="shared" si="4"/>
        <v>2778568</v>
      </c>
      <c r="C45" s="37">
        <f>SUM(一般接種!D44+一般接種!G44+一般接種!J44+医療従事者等!C42)</f>
        <v>1100141</v>
      </c>
      <c r="D45" s="33">
        <f t="shared" si="1"/>
        <v>0.81118241228002264</v>
      </c>
      <c r="E45" s="37">
        <f>SUM(一般接種!E44+一般接種!H44+一般接種!K44+医療従事者等!D42)</f>
        <v>1082995</v>
      </c>
      <c r="F45" s="34">
        <f t="shared" si="2"/>
        <v>0.79853991132700541</v>
      </c>
      <c r="G45" s="32">
        <f t="shared" si="5"/>
        <v>595432</v>
      </c>
      <c r="H45" s="34">
        <f t="shared" si="3"/>
        <v>0.43903823792470092</v>
      </c>
      <c r="I45" s="38">
        <v>11921</v>
      </c>
      <c r="J45" s="38">
        <v>54019</v>
      </c>
      <c r="K45" s="38">
        <v>269135</v>
      </c>
      <c r="L45" s="38">
        <v>257351</v>
      </c>
      <c r="M45" s="38">
        <v>3006</v>
      </c>
      <c r="O45" s="1">
        <v>1356219</v>
      </c>
    </row>
    <row r="46" spans="1:15" x14ac:dyDescent="0.4">
      <c r="A46" s="36" t="s">
        <v>52</v>
      </c>
      <c r="B46" s="32">
        <f t="shared" si="4"/>
        <v>1415374</v>
      </c>
      <c r="C46" s="37">
        <f>SUM(一般接種!D45+一般接種!G45+一般接種!J45+医療従事者等!C43)</f>
        <v>559819</v>
      </c>
      <c r="D46" s="33">
        <f t="shared" si="1"/>
        <v>0.79841036443529145</v>
      </c>
      <c r="E46" s="37">
        <f>SUM(一般接種!E45+一般接種!H45+一般接種!K45+医療従事者等!D43)</f>
        <v>550064</v>
      </c>
      <c r="F46" s="34">
        <f t="shared" si="2"/>
        <v>0.78449784430813196</v>
      </c>
      <c r="G46" s="32">
        <f t="shared" si="5"/>
        <v>305491</v>
      </c>
      <c r="H46" s="34">
        <f t="shared" si="3"/>
        <v>0.43568935788478352</v>
      </c>
      <c r="I46" s="38">
        <v>10503</v>
      </c>
      <c r="J46" s="38">
        <v>33109</v>
      </c>
      <c r="K46" s="38">
        <v>140106</v>
      </c>
      <c r="L46" s="38">
        <v>120224</v>
      </c>
      <c r="M46" s="38">
        <v>1549</v>
      </c>
      <c r="O46" s="1">
        <v>701167</v>
      </c>
    </row>
    <row r="47" spans="1:15" x14ac:dyDescent="0.4">
      <c r="A47" s="36" t="s">
        <v>53</v>
      </c>
      <c r="B47" s="32">
        <f t="shared" si="4"/>
        <v>10271388</v>
      </c>
      <c r="C47" s="37">
        <f>SUM(一般接種!D46+一般接種!G46+一般接種!J46+医療従事者等!C44)</f>
        <v>4095760</v>
      </c>
      <c r="D47" s="33">
        <f t="shared" si="1"/>
        <v>0.79930213088168423</v>
      </c>
      <c r="E47" s="37">
        <f>SUM(一般接種!E46+一般接種!H46+一般接種!K46+医療従事者等!D44)</f>
        <v>3997075</v>
      </c>
      <c r="F47" s="34">
        <f t="shared" si="2"/>
        <v>0.78004340215098245</v>
      </c>
      <c r="G47" s="32">
        <f t="shared" si="5"/>
        <v>2178553</v>
      </c>
      <c r="H47" s="34">
        <f t="shared" si="3"/>
        <v>0.42515236613929669</v>
      </c>
      <c r="I47" s="38">
        <v>41350</v>
      </c>
      <c r="J47" s="38">
        <v>218918</v>
      </c>
      <c r="K47" s="38">
        <v>912008</v>
      </c>
      <c r="L47" s="38">
        <v>979579</v>
      </c>
      <c r="M47" s="38">
        <v>26698</v>
      </c>
      <c r="O47" s="1">
        <v>5124170</v>
      </c>
    </row>
    <row r="48" spans="1:15" x14ac:dyDescent="0.4">
      <c r="A48" s="36" t="s">
        <v>54</v>
      </c>
      <c r="B48" s="32">
        <f t="shared" si="4"/>
        <v>1668987</v>
      </c>
      <c r="C48" s="37">
        <f>SUM(一般接種!D47+一般接種!G47+一般接種!J47+医療従事者等!C45)</f>
        <v>651683</v>
      </c>
      <c r="D48" s="33">
        <f t="shared" si="1"/>
        <v>0.79646232929449468</v>
      </c>
      <c r="E48" s="37">
        <f>SUM(一般接種!E47+一般接種!H47+一般接種!K47+医療従事者等!D45)</f>
        <v>640301</v>
      </c>
      <c r="F48" s="34">
        <f t="shared" si="2"/>
        <v>0.7825516791286472</v>
      </c>
      <c r="G48" s="32">
        <f t="shared" si="5"/>
        <v>377003</v>
      </c>
      <c r="H48" s="34">
        <f t="shared" si="3"/>
        <v>0.46075881606703317</v>
      </c>
      <c r="I48" s="38">
        <v>8350</v>
      </c>
      <c r="J48" s="38">
        <v>55877</v>
      </c>
      <c r="K48" s="38">
        <v>164305</v>
      </c>
      <c r="L48" s="38">
        <v>144031</v>
      </c>
      <c r="M48" s="38">
        <v>4440</v>
      </c>
      <c r="O48" s="1">
        <v>818222</v>
      </c>
    </row>
    <row r="49" spans="1:15" x14ac:dyDescent="0.4">
      <c r="A49" s="36" t="s">
        <v>55</v>
      </c>
      <c r="B49" s="32">
        <f t="shared" si="4"/>
        <v>2785357</v>
      </c>
      <c r="C49" s="37">
        <f>SUM(一般接種!D48+一般接種!G48+一般接種!J48+医療従事者等!C46)</f>
        <v>1085380</v>
      </c>
      <c r="D49" s="33">
        <f t="shared" si="1"/>
        <v>0.81244788306044147</v>
      </c>
      <c r="E49" s="37">
        <f>SUM(一般接種!E48+一般接種!H48+一般接種!K48+医療従事者等!D46)</f>
        <v>1065963</v>
      </c>
      <c r="F49" s="34">
        <f t="shared" si="2"/>
        <v>0.79791352592710141</v>
      </c>
      <c r="G49" s="32">
        <f t="shared" si="5"/>
        <v>634014</v>
      </c>
      <c r="H49" s="34">
        <f t="shared" si="3"/>
        <v>0.47458340132551063</v>
      </c>
      <c r="I49" s="38">
        <v>14552</v>
      </c>
      <c r="J49" s="38">
        <v>63105</v>
      </c>
      <c r="K49" s="38">
        <v>270429</v>
      </c>
      <c r="L49" s="38">
        <v>278409</v>
      </c>
      <c r="M49" s="38">
        <v>7519</v>
      </c>
      <c r="O49" s="1">
        <v>1335938</v>
      </c>
    </row>
    <row r="50" spans="1:15" x14ac:dyDescent="0.4">
      <c r="A50" s="36" t="s">
        <v>56</v>
      </c>
      <c r="B50" s="32">
        <f t="shared" si="4"/>
        <v>3706006</v>
      </c>
      <c r="C50" s="37">
        <f>SUM(一般接種!D49+一般接種!G49+一般接種!J49+医療従事者等!C47)</f>
        <v>1440841</v>
      </c>
      <c r="D50" s="33">
        <f t="shared" si="1"/>
        <v>0.81929041961282689</v>
      </c>
      <c r="E50" s="37">
        <f>SUM(一般接種!E49+一般接種!H49+一般接種!K49+医療従事者等!D47)</f>
        <v>1418932</v>
      </c>
      <c r="F50" s="34">
        <f t="shared" si="2"/>
        <v>0.80683253300125946</v>
      </c>
      <c r="G50" s="32">
        <f t="shared" si="5"/>
        <v>846233</v>
      </c>
      <c r="H50" s="34">
        <f t="shared" si="3"/>
        <v>0.4811846620551618</v>
      </c>
      <c r="I50" s="38">
        <v>20904</v>
      </c>
      <c r="J50" s="38">
        <v>76985</v>
      </c>
      <c r="K50" s="38">
        <v>340702</v>
      </c>
      <c r="L50" s="38">
        <v>400460</v>
      </c>
      <c r="M50" s="38">
        <v>7182</v>
      </c>
      <c r="O50" s="1">
        <v>1758645</v>
      </c>
    </row>
    <row r="51" spans="1:15" x14ac:dyDescent="0.4">
      <c r="A51" s="36" t="s">
        <v>57</v>
      </c>
      <c r="B51" s="32">
        <f t="shared" si="4"/>
        <v>2299382</v>
      </c>
      <c r="C51" s="37">
        <f>SUM(一般接種!D50+一般接種!G50+一般接種!J50+医療従事者等!C48)</f>
        <v>915897</v>
      </c>
      <c r="D51" s="33">
        <f t="shared" si="1"/>
        <v>0.80219331704826224</v>
      </c>
      <c r="E51" s="37">
        <f>SUM(一般接種!E50+一般接種!H50+一般接種!K50+医療従事者等!D48)</f>
        <v>895480</v>
      </c>
      <c r="F51" s="34">
        <f t="shared" si="2"/>
        <v>0.7843109777086047</v>
      </c>
      <c r="G51" s="32">
        <f t="shared" si="5"/>
        <v>488005</v>
      </c>
      <c r="H51" s="34">
        <f t="shared" si="3"/>
        <v>0.42742180582111006</v>
      </c>
      <c r="I51" s="38">
        <v>18473</v>
      </c>
      <c r="J51" s="38">
        <v>49520</v>
      </c>
      <c r="K51" s="38">
        <v>213752</v>
      </c>
      <c r="L51" s="38">
        <v>201508</v>
      </c>
      <c r="M51" s="38">
        <v>4752</v>
      </c>
      <c r="O51" s="1">
        <v>1141741</v>
      </c>
    </row>
    <row r="52" spans="1:15" x14ac:dyDescent="0.4">
      <c r="A52" s="36" t="s">
        <v>58</v>
      </c>
      <c r="B52" s="32">
        <f t="shared" si="4"/>
        <v>2164889</v>
      </c>
      <c r="C52" s="37">
        <f>SUM(一般接種!D51+一般接種!G51+一般接種!J51+医療従事者等!C49)</f>
        <v>860382</v>
      </c>
      <c r="D52" s="33">
        <f t="shared" si="1"/>
        <v>0.79134432936211929</v>
      </c>
      <c r="E52" s="37">
        <f>SUM(一般接種!E51+一般接種!H51+一般接種!K51+医療従事者等!D49)</f>
        <v>843995</v>
      </c>
      <c r="F52" s="34">
        <f t="shared" si="2"/>
        <v>0.77627223403090939</v>
      </c>
      <c r="G52" s="32">
        <f t="shared" si="5"/>
        <v>460512</v>
      </c>
      <c r="H52" s="34">
        <f t="shared" si="3"/>
        <v>0.42356018582816507</v>
      </c>
      <c r="I52" s="38">
        <v>10782</v>
      </c>
      <c r="J52" s="38">
        <v>45627</v>
      </c>
      <c r="K52" s="38">
        <v>185483</v>
      </c>
      <c r="L52" s="38">
        <v>210484</v>
      </c>
      <c r="M52" s="38">
        <v>8136</v>
      </c>
      <c r="O52" s="1">
        <v>1087241</v>
      </c>
    </row>
    <row r="53" spans="1:15" x14ac:dyDescent="0.4">
      <c r="A53" s="36" t="s">
        <v>59</v>
      </c>
      <c r="B53" s="32">
        <f t="shared" si="4"/>
        <v>3287292</v>
      </c>
      <c r="C53" s="37">
        <f>SUM(一般接種!D52+一般接種!G52+一般接種!J52+医療従事者等!C50)</f>
        <v>1303847</v>
      </c>
      <c r="D53" s="33">
        <f t="shared" si="1"/>
        <v>0.80607931786806564</v>
      </c>
      <c r="E53" s="37">
        <f>SUM(一般接種!E52+一般接種!H52+一般接種!K52+医療従事者等!D50)</f>
        <v>1273515</v>
      </c>
      <c r="F53" s="34">
        <f t="shared" si="2"/>
        <v>0.78732711928220844</v>
      </c>
      <c r="G53" s="32">
        <f t="shared" si="5"/>
        <v>709930</v>
      </c>
      <c r="H53" s="34">
        <f t="shared" si="3"/>
        <v>0.43890110583072695</v>
      </c>
      <c r="I53" s="38">
        <v>17006</v>
      </c>
      <c r="J53" s="38">
        <v>69770</v>
      </c>
      <c r="K53" s="38">
        <v>338983</v>
      </c>
      <c r="L53" s="38">
        <v>278174</v>
      </c>
      <c r="M53" s="38">
        <v>5997</v>
      </c>
      <c r="O53" s="1">
        <v>1617517</v>
      </c>
    </row>
    <row r="54" spans="1:15" x14ac:dyDescent="0.4">
      <c r="A54" s="36" t="s">
        <v>60</v>
      </c>
      <c r="B54" s="32">
        <f t="shared" si="4"/>
        <v>2546226</v>
      </c>
      <c r="C54" s="37">
        <f>SUM(一般接種!D53+一般接種!G53+一般接種!J53+医療従事者等!C51)</f>
        <v>1048969</v>
      </c>
      <c r="D54" s="40">
        <f t="shared" si="1"/>
        <v>0.70632030586121775</v>
      </c>
      <c r="E54" s="37">
        <f>SUM(一般接種!E53+一般接種!H53+一般接種!K53+医療従事者等!D51)</f>
        <v>1025627</v>
      </c>
      <c r="F54" s="34">
        <f t="shared" si="2"/>
        <v>0.69060303625705166</v>
      </c>
      <c r="G54" s="32">
        <f t="shared" si="5"/>
        <v>471630</v>
      </c>
      <c r="H54" s="34">
        <f t="shared" si="3"/>
        <v>0.31757072501983008</v>
      </c>
      <c r="I54" s="38">
        <v>16908</v>
      </c>
      <c r="J54" s="38">
        <v>56908</v>
      </c>
      <c r="K54" s="38">
        <v>205733</v>
      </c>
      <c r="L54" s="38">
        <v>183062</v>
      </c>
      <c r="M54" s="38">
        <v>9019</v>
      </c>
      <c r="O54" s="1">
        <v>1485118</v>
      </c>
    </row>
    <row r="55" spans="1:15" x14ac:dyDescent="0.4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5" x14ac:dyDescent="0.4">
      <c r="A56" s="87" t="s">
        <v>106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  <c r="L56" s="22"/>
    </row>
    <row r="57" spans="1:15" x14ac:dyDescent="0.4">
      <c r="A57" s="22" t="s">
        <v>107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spans="1:15" x14ac:dyDescent="0.4">
      <c r="A58" s="22" t="s">
        <v>108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5" x14ac:dyDescent="0.4">
      <c r="A59" s="24" t="s">
        <v>109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1:15" x14ac:dyDescent="0.4">
      <c r="A60" s="87" t="s">
        <v>110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57"/>
    </row>
    <row r="61" spans="1:15" x14ac:dyDescent="0.4">
      <c r="A61" s="24" t="s">
        <v>111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M3"/>
    <mergeCell ref="G4:M4"/>
    <mergeCell ref="I6:M6"/>
  </mergeCells>
  <phoneticPr fontId="2"/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S3" sqref="S3"/>
    </sheetView>
  </sheetViews>
  <sheetFormatPr defaultRowHeight="18.75" x14ac:dyDescent="0.4"/>
  <cols>
    <col min="1" max="1" width="13.625" customWidth="1"/>
    <col min="2" max="2" width="12.5" style="30" bestFit="1" customWidth="1"/>
    <col min="3" max="3" width="12.5" bestFit="1" customWidth="1"/>
    <col min="4" max="8" width="11.375" bestFit="1" customWidth="1"/>
    <col min="9" max="9" width="8.75" bestFit="1" customWidth="1"/>
    <col min="10" max="11" width="9" bestFit="1" customWidth="1"/>
    <col min="12" max="12" width="1.75" customWidth="1"/>
    <col min="13" max="13" width="12.625" customWidth="1"/>
    <col min="15" max="15" width="12.25" customWidth="1"/>
    <col min="16" max="16" width="9.25" bestFit="1" customWidth="1"/>
    <col min="17" max="17" width="12.5" bestFit="1" customWidth="1"/>
  </cols>
  <sheetData>
    <row r="1" spans="1:18" x14ac:dyDescent="0.4">
      <c r="A1" s="22" t="s">
        <v>112</v>
      </c>
      <c r="B1" s="23"/>
      <c r="C1" s="24"/>
      <c r="D1" s="24"/>
    </row>
    <row r="2" spans="1:18" x14ac:dyDescent="0.4">
      <c r="B2"/>
      <c r="Q2" s="103" t="str">
        <f>'進捗状況 (都道府県別)'!H3</f>
        <v>（4月4日公表時点）</v>
      </c>
      <c r="R2" s="103"/>
    </row>
    <row r="3" spans="1:18" ht="37.5" customHeight="1" x14ac:dyDescent="0.4">
      <c r="A3" s="104" t="s">
        <v>3</v>
      </c>
      <c r="B3" s="107" t="s">
        <v>113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114</v>
      </c>
      <c r="N3" s="107"/>
      <c r="O3" s="107"/>
      <c r="P3" s="107"/>
      <c r="Q3" s="107"/>
      <c r="R3" s="107"/>
    </row>
    <row r="4" spans="1:18" ht="18.75" customHeight="1" x14ac:dyDescent="0.4">
      <c r="A4" s="105"/>
      <c r="B4" s="108" t="s">
        <v>13</v>
      </c>
      <c r="C4" s="109" t="s">
        <v>115</v>
      </c>
      <c r="D4" s="109"/>
      <c r="E4" s="109"/>
      <c r="F4" s="110" t="s">
        <v>116</v>
      </c>
      <c r="G4" s="111"/>
      <c r="H4" s="112"/>
      <c r="I4" s="110" t="s">
        <v>117</v>
      </c>
      <c r="J4" s="111"/>
      <c r="K4" s="112"/>
      <c r="M4" s="113" t="s">
        <v>118</v>
      </c>
      <c r="N4" s="113"/>
      <c r="O4" s="107" t="s">
        <v>119</v>
      </c>
      <c r="P4" s="107"/>
      <c r="Q4" s="109" t="s">
        <v>117</v>
      </c>
      <c r="R4" s="109"/>
    </row>
    <row r="5" spans="1:18" ht="37.5" x14ac:dyDescent="0.4">
      <c r="A5" s="106"/>
      <c r="B5" s="108"/>
      <c r="C5" s="41" t="s">
        <v>120</v>
      </c>
      <c r="D5" s="41" t="s">
        <v>96</v>
      </c>
      <c r="E5" s="41" t="s">
        <v>97</v>
      </c>
      <c r="F5" s="41" t="s">
        <v>120</v>
      </c>
      <c r="G5" s="41" t="s">
        <v>96</v>
      </c>
      <c r="H5" s="41" t="s">
        <v>97</v>
      </c>
      <c r="I5" s="41" t="s">
        <v>120</v>
      </c>
      <c r="J5" s="41" t="s">
        <v>96</v>
      </c>
      <c r="K5" s="41" t="s">
        <v>97</v>
      </c>
      <c r="M5" s="42" t="s">
        <v>121</v>
      </c>
      <c r="N5" s="42" t="s">
        <v>122</v>
      </c>
      <c r="O5" s="42" t="s">
        <v>123</v>
      </c>
      <c r="P5" s="42" t="s">
        <v>124</v>
      </c>
      <c r="Q5" s="42" t="s">
        <v>123</v>
      </c>
      <c r="R5" s="42" t="s">
        <v>122</v>
      </c>
    </row>
    <row r="6" spans="1:18" x14ac:dyDescent="0.4">
      <c r="A6" s="31" t="s">
        <v>125</v>
      </c>
      <c r="B6" s="43">
        <f>SUM(B7:B53)</f>
        <v>190927209</v>
      </c>
      <c r="C6" s="43">
        <f t="shared" ref="C6" si="0">SUM(C7:C53)</f>
        <v>158592328</v>
      </c>
      <c r="D6" s="43">
        <f>SUM(D7:D53)</f>
        <v>79812243</v>
      </c>
      <c r="E6" s="44">
        <f>SUM(E7:E53)</f>
        <v>78780085</v>
      </c>
      <c r="F6" s="44">
        <f t="shared" ref="F6:Q6" si="1">SUM(F7:F53)</f>
        <v>32218068</v>
      </c>
      <c r="G6" s="44">
        <f>SUM(G7:G53)</f>
        <v>16166472</v>
      </c>
      <c r="H6" s="44">
        <f t="shared" ref="H6:K6" si="2">SUM(H7:H53)</f>
        <v>16051596</v>
      </c>
      <c r="I6" s="44">
        <f>SUM(I7:I53)</f>
        <v>116813</v>
      </c>
      <c r="J6" s="44">
        <f t="shared" si="2"/>
        <v>58458</v>
      </c>
      <c r="K6" s="44">
        <f t="shared" si="2"/>
        <v>58355</v>
      </c>
      <c r="L6" s="45"/>
      <c r="M6" s="44">
        <f>SUM(M7:M53)</f>
        <v>168063210</v>
      </c>
      <c r="N6" s="46">
        <f>C6/M6</f>
        <v>0.94364690523285855</v>
      </c>
      <c r="O6" s="44">
        <f t="shared" si="1"/>
        <v>34257250</v>
      </c>
      <c r="P6" s="47">
        <f>F6/O6</f>
        <v>0.94047443971714018</v>
      </c>
      <c r="Q6" s="44">
        <f t="shared" si="1"/>
        <v>198640</v>
      </c>
      <c r="R6" s="47">
        <f>I6/Q6</f>
        <v>0.5880638340716875</v>
      </c>
    </row>
    <row r="7" spans="1:18" x14ac:dyDescent="0.4">
      <c r="A7" s="48" t="s">
        <v>14</v>
      </c>
      <c r="B7" s="43">
        <v>7830113</v>
      </c>
      <c r="C7" s="43">
        <v>6336768</v>
      </c>
      <c r="D7" s="43">
        <v>3189102</v>
      </c>
      <c r="E7" s="44">
        <v>3147666</v>
      </c>
      <c r="F7" s="49">
        <v>1492488</v>
      </c>
      <c r="G7" s="44">
        <v>748281</v>
      </c>
      <c r="H7" s="44">
        <v>744207</v>
      </c>
      <c r="I7" s="44">
        <v>857</v>
      </c>
      <c r="J7" s="44">
        <v>421</v>
      </c>
      <c r="K7" s="44">
        <v>436</v>
      </c>
      <c r="L7" s="45"/>
      <c r="M7" s="44">
        <v>7054960</v>
      </c>
      <c r="N7" s="46">
        <v>0.89820041502715819</v>
      </c>
      <c r="O7" s="50">
        <v>1518200</v>
      </c>
      <c r="P7" s="46">
        <v>0.9830641549203003</v>
      </c>
      <c r="Q7" s="44">
        <v>900</v>
      </c>
      <c r="R7" s="47">
        <v>0.95222222222222219</v>
      </c>
    </row>
    <row r="8" spans="1:18" x14ac:dyDescent="0.4">
      <c r="A8" s="48" t="s">
        <v>15</v>
      </c>
      <c r="B8" s="43">
        <v>1997476</v>
      </c>
      <c r="C8" s="43">
        <v>1808339</v>
      </c>
      <c r="D8" s="43">
        <v>909928</v>
      </c>
      <c r="E8" s="44">
        <v>898411</v>
      </c>
      <c r="F8" s="49">
        <v>186736</v>
      </c>
      <c r="G8" s="44">
        <v>94116</v>
      </c>
      <c r="H8" s="44">
        <v>92620</v>
      </c>
      <c r="I8" s="44">
        <v>2401</v>
      </c>
      <c r="J8" s="44">
        <v>1209</v>
      </c>
      <c r="K8" s="44">
        <v>1192</v>
      </c>
      <c r="L8" s="45"/>
      <c r="M8" s="44">
        <v>1832855</v>
      </c>
      <c r="N8" s="46">
        <v>0.98662414648185481</v>
      </c>
      <c r="O8" s="50">
        <v>186500</v>
      </c>
      <c r="P8" s="46">
        <v>1.0012654155495979</v>
      </c>
      <c r="Q8" s="44">
        <v>3700</v>
      </c>
      <c r="R8" s="47">
        <v>0.64891891891891895</v>
      </c>
    </row>
    <row r="9" spans="1:18" x14ac:dyDescent="0.4">
      <c r="A9" s="48" t="s">
        <v>16</v>
      </c>
      <c r="B9" s="43">
        <v>1918698</v>
      </c>
      <c r="C9" s="43">
        <v>1675273</v>
      </c>
      <c r="D9" s="43">
        <v>843610</v>
      </c>
      <c r="E9" s="44">
        <v>831663</v>
      </c>
      <c r="F9" s="49">
        <v>243331</v>
      </c>
      <c r="G9" s="44">
        <v>122256</v>
      </c>
      <c r="H9" s="44">
        <v>121075</v>
      </c>
      <c r="I9" s="44">
        <v>94</v>
      </c>
      <c r="J9" s="44">
        <v>48</v>
      </c>
      <c r="K9" s="44">
        <v>46</v>
      </c>
      <c r="L9" s="45"/>
      <c r="M9" s="44">
        <v>1765985</v>
      </c>
      <c r="N9" s="46">
        <v>0.94863376529245713</v>
      </c>
      <c r="O9" s="50">
        <v>227500</v>
      </c>
      <c r="P9" s="46">
        <v>1.0695868131868131</v>
      </c>
      <c r="Q9" s="44">
        <v>160</v>
      </c>
      <c r="R9" s="47">
        <v>0.58750000000000002</v>
      </c>
    </row>
    <row r="10" spans="1:18" x14ac:dyDescent="0.4">
      <c r="A10" s="48" t="s">
        <v>17</v>
      </c>
      <c r="B10" s="43">
        <v>3481316</v>
      </c>
      <c r="C10" s="43">
        <v>2741291</v>
      </c>
      <c r="D10" s="43">
        <v>1379964</v>
      </c>
      <c r="E10" s="44">
        <v>1361327</v>
      </c>
      <c r="F10" s="49">
        <v>739978</v>
      </c>
      <c r="G10" s="44">
        <v>371059</v>
      </c>
      <c r="H10" s="44">
        <v>368919</v>
      </c>
      <c r="I10" s="44">
        <v>47</v>
      </c>
      <c r="J10" s="44">
        <v>21</v>
      </c>
      <c r="K10" s="44">
        <v>26</v>
      </c>
      <c r="L10" s="45"/>
      <c r="M10" s="44">
        <v>2947365</v>
      </c>
      <c r="N10" s="46">
        <v>0.93008195455941156</v>
      </c>
      <c r="O10" s="50">
        <v>854400</v>
      </c>
      <c r="P10" s="46">
        <v>0.86607911985018726</v>
      </c>
      <c r="Q10" s="44">
        <v>140</v>
      </c>
      <c r="R10" s="47">
        <v>0.33571428571428569</v>
      </c>
    </row>
    <row r="11" spans="1:18" x14ac:dyDescent="0.4">
      <c r="A11" s="48" t="s">
        <v>18</v>
      </c>
      <c r="B11" s="43">
        <v>1548963</v>
      </c>
      <c r="C11" s="43">
        <v>1453551</v>
      </c>
      <c r="D11" s="43">
        <v>731299</v>
      </c>
      <c r="E11" s="44">
        <v>722252</v>
      </c>
      <c r="F11" s="49">
        <v>95356</v>
      </c>
      <c r="G11" s="44">
        <v>47966</v>
      </c>
      <c r="H11" s="44">
        <v>47390</v>
      </c>
      <c r="I11" s="44">
        <v>56</v>
      </c>
      <c r="J11" s="44">
        <v>28</v>
      </c>
      <c r="K11" s="44">
        <v>28</v>
      </c>
      <c r="L11" s="45"/>
      <c r="M11" s="44">
        <v>1463055</v>
      </c>
      <c r="N11" s="46">
        <v>0.99350400360888691</v>
      </c>
      <c r="O11" s="50">
        <v>87900</v>
      </c>
      <c r="P11" s="46">
        <v>1.0848236632536974</v>
      </c>
      <c r="Q11" s="44">
        <v>140</v>
      </c>
      <c r="R11" s="47">
        <v>0.4</v>
      </c>
    </row>
    <row r="12" spans="1:18" x14ac:dyDescent="0.4">
      <c r="A12" s="48" t="s">
        <v>19</v>
      </c>
      <c r="B12" s="43">
        <v>1692956</v>
      </c>
      <c r="C12" s="43">
        <v>1615872</v>
      </c>
      <c r="D12" s="43">
        <v>814944</v>
      </c>
      <c r="E12" s="44">
        <v>800928</v>
      </c>
      <c r="F12" s="49">
        <v>76923</v>
      </c>
      <c r="G12" s="44">
        <v>38613</v>
      </c>
      <c r="H12" s="44">
        <v>38310</v>
      </c>
      <c r="I12" s="44">
        <v>161</v>
      </c>
      <c r="J12" s="44">
        <v>80</v>
      </c>
      <c r="K12" s="44">
        <v>81</v>
      </c>
      <c r="L12" s="45"/>
      <c r="M12" s="44">
        <v>1637995</v>
      </c>
      <c r="N12" s="46">
        <v>0.98649385376634235</v>
      </c>
      <c r="O12" s="50">
        <v>61700</v>
      </c>
      <c r="P12" s="46">
        <v>1.2467260940032414</v>
      </c>
      <c r="Q12" s="44">
        <v>340</v>
      </c>
      <c r="R12" s="47">
        <v>0.47352941176470587</v>
      </c>
    </row>
    <row r="13" spans="1:18" x14ac:dyDescent="0.4">
      <c r="A13" s="48" t="s">
        <v>20</v>
      </c>
      <c r="B13" s="43">
        <v>2898447</v>
      </c>
      <c r="C13" s="43">
        <v>2691483</v>
      </c>
      <c r="D13" s="43">
        <v>1356259</v>
      </c>
      <c r="E13" s="44">
        <v>1335224</v>
      </c>
      <c r="F13" s="49">
        <v>206698</v>
      </c>
      <c r="G13" s="44">
        <v>103978</v>
      </c>
      <c r="H13" s="44">
        <v>102720</v>
      </c>
      <c r="I13" s="44">
        <v>266</v>
      </c>
      <c r="J13" s="44">
        <v>127</v>
      </c>
      <c r="K13" s="44">
        <v>139</v>
      </c>
      <c r="L13" s="45"/>
      <c r="M13" s="44">
        <v>2776840</v>
      </c>
      <c r="N13" s="46">
        <v>0.96926110254822029</v>
      </c>
      <c r="O13" s="50">
        <v>178600</v>
      </c>
      <c r="P13" s="46">
        <v>1.157323628219485</v>
      </c>
      <c r="Q13" s="44">
        <v>560</v>
      </c>
      <c r="R13" s="47">
        <v>0.47499999999999998</v>
      </c>
    </row>
    <row r="14" spans="1:18" x14ac:dyDescent="0.4">
      <c r="A14" s="48" t="s">
        <v>21</v>
      </c>
      <c r="B14" s="43">
        <v>4552894</v>
      </c>
      <c r="C14" s="43">
        <v>3683779</v>
      </c>
      <c r="D14" s="43">
        <v>1853690</v>
      </c>
      <c r="E14" s="44">
        <v>1830089</v>
      </c>
      <c r="F14" s="49">
        <v>868747</v>
      </c>
      <c r="G14" s="44">
        <v>436036</v>
      </c>
      <c r="H14" s="44">
        <v>432711</v>
      </c>
      <c r="I14" s="44">
        <v>368</v>
      </c>
      <c r="J14" s="44">
        <v>178</v>
      </c>
      <c r="K14" s="44">
        <v>190</v>
      </c>
      <c r="L14" s="45"/>
      <c r="M14" s="44">
        <v>3868205</v>
      </c>
      <c r="N14" s="46">
        <v>0.95232258890105359</v>
      </c>
      <c r="O14" s="50">
        <v>892500</v>
      </c>
      <c r="P14" s="46">
        <v>0.97338599439775908</v>
      </c>
      <c r="Q14" s="44">
        <v>860</v>
      </c>
      <c r="R14" s="47">
        <v>0.42790697674418604</v>
      </c>
    </row>
    <row r="15" spans="1:18" x14ac:dyDescent="0.4">
      <c r="A15" s="51" t="s">
        <v>22</v>
      </c>
      <c r="B15" s="43">
        <v>3021232</v>
      </c>
      <c r="C15" s="43">
        <v>2639154</v>
      </c>
      <c r="D15" s="43">
        <v>1328497</v>
      </c>
      <c r="E15" s="44">
        <v>1310657</v>
      </c>
      <c r="F15" s="49">
        <v>381251</v>
      </c>
      <c r="G15" s="44">
        <v>191799</v>
      </c>
      <c r="H15" s="44">
        <v>189452</v>
      </c>
      <c r="I15" s="44">
        <v>827</v>
      </c>
      <c r="J15" s="44">
        <v>417</v>
      </c>
      <c r="K15" s="44">
        <v>410</v>
      </c>
      <c r="L15" s="45"/>
      <c r="M15" s="44">
        <v>2698650</v>
      </c>
      <c r="N15" s="46">
        <v>0.97795342115502193</v>
      </c>
      <c r="O15" s="50">
        <v>375900</v>
      </c>
      <c r="P15" s="46">
        <v>1.0142351689279063</v>
      </c>
      <c r="Q15" s="44">
        <v>1120</v>
      </c>
      <c r="R15" s="47">
        <v>0.73839285714285718</v>
      </c>
    </row>
    <row r="16" spans="1:18" x14ac:dyDescent="0.4">
      <c r="A16" s="48" t="s">
        <v>23</v>
      </c>
      <c r="B16" s="43">
        <v>2967709</v>
      </c>
      <c r="C16" s="43">
        <v>2118786</v>
      </c>
      <c r="D16" s="43">
        <v>1067102</v>
      </c>
      <c r="E16" s="44">
        <v>1051684</v>
      </c>
      <c r="F16" s="49">
        <v>848709</v>
      </c>
      <c r="G16" s="44">
        <v>425822</v>
      </c>
      <c r="H16" s="44">
        <v>422887</v>
      </c>
      <c r="I16" s="44">
        <v>214</v>
      </c>
      <c r="J16" s="44">
        <v>94</v>
      </c>
      <c r="K16" s="44">
        <v>120</v>
      </c>
      <c r="L16" s="45"/>
      <c r="M16" s="44">
        <v>2329595</v>
      </c>
      <c r="N16" s="46">
        <v>0.90950830509165759</v>
      </c>
      <c r="O16" s="50">
        <v>887500</v>
      </c>
      <c r="P16" s="46">
        <v>0.95629183098591553</v>
      </c>
      <c r="Q16" s="44">
        <v>340</v>
      </c>
      <c r="R16" s="47">
        <v>0.62941176470588234</v>
      </c>
    </row>
    <row r="17" spans="1:18" x14ac:dyDescent="0.4">
      <c r="A17" s="48" t="s">
        <v>24</v>
      </c>
      <c r="B17" s="43">
        <v>11395878</v>
      </c>
      <c r="C17" s="43">
        <v>9705016</v>
      </c>
      <c r="D17" s="43">
        <v>4890490</v>
      </c>
      <c r="E17" s="44">
        <v>4814526</v>
      </c>
      <c r="F17" s="49">
        <v>1672847</v>
      </c>
      <c r="G17" s="44">
        <v>837906</v>
      </c>
      <c r="H17" s="44">
        <v>834941</v>
      </c>
      <c r="I17" s="44">
        <v>18015</v>
      </c>
      <c r="J17" s="44">
        <v>9040</v>
      </c>
      <c r="K17" s="44">
        <v>8975</v>
      </c>
      <c r="L17" s="45"/>
      <c r="M17" s="44">
        <v>10144410</v>
      </c>
      <c r="N17" s="46">
        <v>0.95668609608641608</v>
      </c>
      <c r="O17" s="50">
        <v>659400</v>
      </c>
      <c r="P17" s="46">
        <v>2.5369229602669092</v>
      </c>
      <c r="Q17" s="44">
        <v>37520</v>
      </c>
      <c r="R17" s="47">
        <v>0.48014392324093819</v>
      </c>
    </row>
    <row r="18" spans="1:18" x14ac:dyDescent="0.4">
      <c r="A18" s="48" t="s">
        <v>25</v>
      </c>
      <c r="B18" s="43">
        <v>9720229</v>
      </c>
      <c r="C18" s="43">
        <v>8022898</v>
      </c>
      <c r="D18" s="43">
        <v>4041851</v>
      </c>
      <c r="E18" s="44">
        <v>3981047</v>
      </c>
      <c r="F18" s="49">
        <v>1696544</v>
      </c>
      <c r="G18" s="44">
        <v>850196</v>
      </c>
      <c r="H18" s="44">
        <v>846348</v>
      </c>
      <c r="I18" s="44">
        <v>787</v>
      </c>
      <c r="J18" s="44">
        <v>365</v>
      </c>
      <c r="K18" s="44">
        <v>422</v>
      </c>
      <c r="L18" s="45"/>
      <c r="M18" s="44">
        <v>8345845</v>
      </c>
      <c r="N18" s="46">
        <v>0.96130445748752824</v>
      </c>
      <c r="O18" s="50">
        <v>643300</v>
      </c>
      <c r="P18" s="46">
        <v>2.6372516710710401</v>
      </c>
      <c r="Q18" s="44">
        <v>4360</v>
      </c>
      <c r="R18" s="47">
        <v>0.18050458715596329</v>
      </c>
    </row>
    <row r="19" spans="1:18" x14ac:dyDescent="0.4">
      <c r="A19" s="48" t="s">
        <v>26</v>
      </c>
      <c r="B19" s="43">
        <v>21020051</v>
      </c>
      <c r="C19" s="43">
        <v>15661368</v>
      </c>
      <c r="D19" s="43">
        <v>7888535</v>
      </c>
      <c r="E19" s="44">
        <v>7772833</v>
      </c>
      <c r="F19" s="49">
        <v>5345297</v>
      </c>
      <c r="G19" s="44">
        <v>2682374</v>
      </c>
      <c r="H19" s="44">
        <v>2662923</v>
      </c>
      <c r="I19" s="44">
        <v>13386</v>
      </c>
      <c r="J19" s="44">
        <v>6569</v>
      </c>
      <c r="K19" s="44">
        <v>6817</v>
      </c>
      <c r="L19" s="45"/>
      <c r="M19" s="44">
        <v>16887190</v>
      </c>
      <c r="N19" s="46">
        <v>0.92741113234351014</v>
      </c>
      <c r="O19" s="50">
        <v>10132950</v>
      </c>
      <c r="P19" s="46">
        <v>0.52751636986267569</v>
      </c>
      <c r="Q19" s="44">
        <v>43540</v>
      </c>
      <c r="R19" s="47">
        <v>0.30744143316490585</v>
      </c>
    </row>
    <row r="20" spans="1:18" x14ac:dyDescent="0.4">
      <c r="A20" s="48" t="s">
        <v>27</v>
      </c>
      <c r="B20" s="43">
        <v>14190235</v>
      </c>
      <c r="C20" s="43">
        <v>10857688</v>
      </c>
      <c r="D20" s="43">
        <v>5462722</v>
      </c>
      <c r="E20" s="44">
        <v>5394966</v>
      </c>
      <c r="F20" s="49">
        <v>3326469</v>
      </c>
      <c r="G20" s="44">
        <v>1666168</v>
      </c>
      <c r="H20" s="44">
        <v>1660301</v>
      </c>
      <c r="I20" s="44">
        <v>6078</v>
      </c>
      <c r="J20" s="44">
        <v>3059</v>
      </c>
      <c r="K20" s="44">
        <v>3019</v>
      </c>
      <c r="L20" s="45"/>
      <c r="M20" s="44">
        <v>11400935</v>
      </c>
      <c r="N20" s="46">
        <v>0.95235066246759581</v>
      </c>
      <c r="O20" s="50">
        <v>1939600</v>
      </c>
      <c r="P20" s="46">
        <v>1.7150283563621365</v>
      </c>
      <c r="Q20" s="44">
        <v>11540</v>
      </c>
      <c r="R20" s="47">
        <v>0.52668977469670708</v>
      </c>
    </row>
    <row r="21" spans="1:18" x14ac:dyDescent="0.4">
      <c r="A21" s="48" t="s">
        <v>28</v>
      </c>
      <c r="B21" s="43">
        <v>3480997</v>
      </c>
      <c r="C21" s="43">
        <v>2911361</v>
      </c>
      <c r="D21" s="43">
        <v>1462644</v>
      </c>
      <c r="E21" s="44">
        <v>1448717</v>
      </c>
      <c r="F21" s="49">
        <v>569558</v>
      </c>
      <c r="G21" s="44">
        <v>285984</v>
      </c>
      <c r="H21" s="44">
        <v>283574</v>
      </c>
      <c r="I21" s="44">
        <v>78</v>
      </c>
      <c r="J21" s="44">
        <v>35</v>
      </c>
      <c r="K21" s="44">
        <v>43</v>
      </c>
      <c r="L21" s="45"/>
      <c r="M21" s="44">
        <v>3078305</v>
      </c>
      <c r="N21" s="46">
        <v>0.94576755714589689</v>
      </c>
      <c r="O21" s="50">
        <v>584800</v>
      </c>
      <c r="P21" s="46">
        <v>0.97393638850889197</v>
      </c>
      <c r="Q21" s="44">
        <v>240</v>
      </c>
      <c r="R21" s="47">
        <v>0.32500000000000001</v>
      </c>
    </row>
    <row r="22" spans="1:18" x14ac:dyDescent="0.4">
      <c r="A22" s="48" t="s">
        <v>29</v>
      </c>
      <c r="B22" s="43">
        <v>1654448</v>
      </c>
      <c r="C22" s="43">
        <v>1468596</v>
      </c>
      <c r="D22" s="43">
        <v>738794</v>
      </c>
      <c r="E22" s="44">
        <v>729802</v>
      </c>
      <c r="F22" s="49">
        <v>185640</v>
      </c>
      <c r="G22" s="44">
        <v>93062</v>
      </c>
      <c r="H22" s="44">
        <v>92578</v>
      </c>
      <c r="I22" s="44">
        <v>212</v>
      </c>
      <c r="J22" s="44">
        <v>109</v>
      </c>
      <c r="K22" s="44">
        <v>103</v>
      </c>
      <c r="L22" s="45"/>
      <c r="M22" s="44">
        <v>1511420</v>
      </c>
      <c r="N22" s="46">
        <v>0.97166637996056693</v>
      </c>
      <c r="O22" s="50">
        <v>176600</v>
      </c>
      <c r="P22" s="46">
        <v>1.0511891279728198</v>
      </c>
      <c r="Q22" s="44">
        <v>440</v>
      </c>
      <c r="R22" s="47">
        <v>0.48181818181818181</v>
      </c>
    </row>
    <row r="23" spans="1:18" x14ac:dyDescent="0.4">
      <c r="A23" s="48" t="s">
        <v>30</v>
      </c>
      <c r="B23" s="43">
        <v>1708747</v>
      </c>
      <c r="C23" s="43">
        <v>1502822</v>
      </c>
      <c r="D23" s="43">
        <v>756250</v>
      </c>
      <c r="E23" s="44">
        <v>746572</v>
      </c>
      <c r="F23" s="49">
        <v>204928</v>
      </c>
      <c r="G23" s="44">
        <v>102881</v>
      </c>
      <c r="H23" s="44">
        <v>102047</v>
      </c>
      <c r="I23" s="44">
        <v>997</v>
      </c>
      <c r="J23" s="44">
        <v>503</v>
      </c>
      <c r="K23" s="44">
        <v>494</v>
      </c>
      <c r="L23" s="45"/>
      <c r="M23" s="44">
        <v>1546430</v>
      </c>
      <c r="N23" s="46">
        <v>0.97180085745879219</v>
      </c>
      <c r="O23" s="50">
        <v>220900</v>
      </c>
      <c r="P23" s="46">
        <v>0.92769578995020374</v>
      </c>
      <c r="Q23" s="44">
        <v>1080</v>
      </c>
      <c r="R23" s="47">
        <v>0.92314814814814816</v>
      </c>
    </row>
    <row r="24" spans="1:18" x14ac:dyDescent="0.4">
      <c r="A24" s="48" t="s">
        <v>31</v>
      </c>
      <c r="B24" s="43">
        <v>1176523</v>
      </c>
      <c r="C24" s="43">
        <v>1034690</v>
      </c>
      <c r="D24" s="43">
        <v>521533</v>
      </c>
      <c r="E24" s="44">
        <v>513157</v>
      </c>
      <c r="F24" s="49">
        <v>141770</v>
      </c>
      <c r="G24" s="44">
        <v>71284</v>
      </c>
      <c r="H24" s="44">
        <v>70486</v>
      </c>
      <c r="I24" s="44">
        <v>63</v>
      </c>
      <c r="J24" s="44">
        <v>21</v>
      </c>
      <c r="K24" s="44">
        <v>42</v>
      </c>
      <c r="L24" s="45"/>
      <c r="M24" s="44">
        <v>1068670</v>
      </c>
      <c r="N24" s="46">
        <v>0.9682034678619218</v>
      </c>
      <c r="O24" s="50">
        <v>145200</v>
      </c>
      <c r="P24" s="46">
        <v>0.97637741046831961</v>
      </c>
      <c r="Q24" s="44">
        <v>140</v>
      </c>
      <c r="R24" s="47">
        <v>0.45</v>
      </c>
    </row>
    <row r="25" spans="1:18" x14ac:dyDescent="0.4">
      <c r="A25" s="48" t="s">
        <v>32</v>
      </c>
      <c r="B25" s="43">
        <v>1257591</v>
      </c>
      <c r="C25" s="43">
        <v>1108442</v>
      </c>
      <c r="D25" s="43">
        <v>557418</v>
      </c>
      <c r="E25" s="44">
        <v>551024</v>
      </c>
      <c r="F25" s="49">
        <v>149122</v>
      </c>
      <c r="G25" s="44">
        <v>74877</v>
      </c>
      <c r="H25" s="44">
        <v>74245</v>
      </c>
      <c r="I25" s="44">
        <v>27</v>
      </c>
      <c r="J25" s="44">
        <v>10</v>
      </c>
      <c r="K25" s="44">
        <v>17</v>
      </c>
      <c r="L25" s="45"/>
      <c r="M25" s="44">
        <v>1196190</v>
      </c>
      <c r="N25" s="46">
        <v>0.92664376060659259</v>
      </c>
      <c r="O25" s="50">
        <v>139400</v>
      </c>
      <c r="P25" s="46">
        <v>1.0697417503586801</v>
      </c>
      <c r="Q25" s="44">
        <v>280</v>
      </c>
      <c r="R25" s="47">
        <v>9.6428571428571433E-2</v>
      </c>
    </row>
    <row r="26" spans="1:18" x14ac:dyDescent="0.4">
      <c r="A26" s="48" t="s">
        <v>33</v>
      </c>
      <c r="B26" s="43">
        <v>3182056</v>
      </c>
      <c r="C26" s="43">
        <v>2893549</v>
      </c>
      <c r="D26" s="43">
        <v>1453883</v>
      </c>
      <c r="E26" s="44">
        <v>1439666</v>
      </c>
      <c r="F26" s="49">
        <v>288386</v>
      </c>
      <c r="G26" s="44">
        <v>145002</v>
      </c>
      <c r="H26" s="44">
        <v>143384</v>
      </c>
      <c r="I26" s="44">
        <v>121</v>
      </c>
      <c r="J26" s="44">
        <v>55</v>
      </c>
      <c r="K26" s="44">
        <v>66</v>
      </c>
      <c r="L26" s="45"/>
      <c r="M26" s="44">
        <v>3001070</v>
      </c>
      <c r="N26" s="46">
        <v>0.9641724451612258</v>
      </c>
      <c r="O26" s="50">
        <v>268100</v>
      </c>
      <c r="P26" s="46">
        <v>1.0756657963446474</v>
      </c>
      <c r="Q26" s="44">
        <v>140</v>
      </c>
      <c r="R26" s="47">
        <v>0.86428571428571432</v>
      </c>
    </row>
    <row r="27" spans="1:18" x14ac:dyDescent="0.4">
      <c r="A27" s="48" t="s">
        <v>34</v>
      </c>
      <c r="B27" s="43">
        <v>3080955</v>
      </c>
      <c r="C27" s="43">
        <v>2740976</v>
      </c>
      <c r="D27" s="43">
        <v>1378416</v>
      </c>
      <c r="E27" s="44">
        <v>1362560</v>
      </c>
      <c r="F27" s="49">
        <v>337854</v>
      </c>
      <c r="G27" s="44">
        <v>170180</v>
      </c>
      <c r="H27" s="44">
        <v>167674</v>
      </c>
      <c r="I27" s="44">
        <v>2125</v>
      </c>
      <c r="J27" s="44">
        <v>1065</v>
      </c>
      <c r="K27" s="44">
        <v>1060</v>
      </c>
      <c r="L27" s="45"/>
      <c r="M27" s="44">
        <v>2827425</v>
      </c>
      <c r="N27" s="46">
        <v>0.96942483001317448</v>
      </c>
      <c r="O27" s="50">
        <v>279600</v>
      </c>
      <c r="P27" s="46">
        <v>1.2083476394849786</v>
      </c>
      <c r="Q27" s="44">
        <v>2580</v>
      </c>
      <c r="R27" s="47">
        <v>0.8236434108527132</v>
      </c>
    </row>
    <row r="28" spans="1:18" x14ac:dyDescent="0.4">
      <c r="A28" s="48" t="s">
        <v>35</v>
      </c>
      <c r="B28" s="43">
        <v>5840401</v>
      </c>
      <c r="C28" s="43">
        <v>5061680</v>
      </c>
      <c r="D28" s="43">
        <v>2549357</v>
      </c>
      <c r="E28" s="44">
        <v>2512323</v>
      </c>
      <c r="F28" s="49">
        <v>778540</v>
      </c>
      <c r="G28" s="44">
        <v>390442</v>
      </c>
      <c r="H28" s="44">
        <v>388098</v>
      </c>
      <c r="I28" s="44">
        <v>181</v>
      </c>
      <c r="J28" s="44">
        <v>91</v>
      </c>
      <c r="K28" s="44">
        <v>90</v>
      </c>
      <c r="L28" s="45"/>
      <c r="M28" s="44">
        <v>5131120</v>
      </c>
      <c r="N28" s="46">
        <v>0.98646689221846307</v>
      </c>
      <c r="O28" s="50">
        <v>752600</v>
      </c>
      <c r="P28" s="46">
        <v>1.0344671804411374</v>
      </c>
      <c r="Q28" s="44">
        <v>1060</v>
      </c>
      <c r="R28" s="47">
        <v>0.17075471698113207</v>
      </c>
    </row>
    <row r="29" spans="1:18" x14ac:dyDescent="0.4">
      <c r="A29" s="48" t="s">
        <v>36</v>
      </c>
      <c r="B29" s="43">
        <v>11102651</v>
      </c>
      <c r="C29" s="43">
        <v>8673559</v>
      </c>
      <c r="D29" s="43">
        <v>4363928</v>
      </c>
      <c r="E29" s="44">
        <v>4309631</v>
      </c>
      <c r="F29" s="49">
        <v>2428369</v>
      </c>
      <c r="G29" s="44">
        <v>1218465</v>
      </c>
      <c r="H29" s="44">
        <v>1209904</v>
      </c>
      <c r="I29" s="44">
        <v>723</v>
      </c>
      <c r="J29" s="44">
        <v>341</v>
      </c>
      <c r="K29" s="44">
        <v>382</v>
      </c>
      <c r="L29" s="45"/>
      <c r="M29" s="44">
        <v>9496710</v>
      </c>
      <c r="N29" s="46">
        <v>0.91332250853190211</v>
      </c>
      <c r="O29" s="50">
        <v>2709600</v>
      </c>
      <c r="P29" s="46">
        <v>0.89620940360200763</v>
      </c>
      <c r="Q29" s="44">
        <v>1340</v>
      </c>
      <c r="R29" s="47">
        <v>0.53955223880597014</v>
      </c>
    </row>
    <row r="30" spans="1:18" x14ac:dyDescent="0.4">
      <c r="A30" s="48" t="s">
        <v>37</v>
      </c>
      <c r="B30" s="43">
        <v>2735789</v>
      </c>
      <c r="C30" s="43">
        <v>2464933</v>
      </c>
      <c r="D30" s="43">
        <v>1238800</v>
      </c>
      <c r="E30" s="44">
        <v>1226133</v>
      </c>
      <c r="F30" s="49">
        <v>270377</v>
      </c>
      <c r="G30" s="44">
        <v>135951</v>
      </c>
      <c r="H30" s="44">
        <v>134426</v>
      </c>
      <c r="I30" s="44">
        <v>479</v>
      </c>
      <c r="J30" s="44">
        <v>243</v>
      </c>
      <c r="K30" s="44">
        <v>236</v>
      </c>
      <c r="L30" s="45"/>
      <c r="M30" s="44">
        <v>2556715</v>
      </c>
      <c r="N30" s="46">
        <v>0.96410159129977335</v>
      </c>
      <c r="O30" s="50">
        <v>239400</v>
      </c>
      <c r="P30" s="46">
        <v>1.1293943191311613</v>
      </c>
      <c r="Q30" s="44">
        <v>780</v>
      </c>
      <c r="R30" s="47">
        <v>0.61410256410256414</v>
      </c>
    </row>
    <row r="31" spans="1:18" x14ac:dyDescent="0.4">
      <c r="A31" s="48" t="s">
        <v>38</v>
      </c>
      <c r="B31" s="43">
        <v>2155968</v>
      </c>
      <c r="C31" s="43">
        <v>1787544</v>
      </c>
      <c r="D31" s="43">
        <v>899897</v>
      </c>
      <c r="E31" s="44">
        <v>887647</v>
      </c>
      <c r="F31" s="49">
        <v>368331</v>
      </c>
      <c r="G31" s="44">
        <v>184562</v>
      </c>
      <c r="H31" s="44">
        <v>183769</v>
      </c>
      <c r="I31" s="44">
        <v>93</v>
      </c>
      <c r="J31" s="44">
        <v>47</v>
      </c>
      <c r="K31" s="44">
        <v>46</v>
      </c>
      <c r="L31" s="45"/>
      <c r="M31" s="44">
        <v>1839980</v>
      </c>
      <c r="N31" s="46">
        <v>0.97150186415069728</v>
      </c>
      <c r="O31" s="50">
        <v>348300</v>
      </c>
      <c r="P31" s="46">
        <v>1.0575107665805341</v>
      </c>
      <c r="Q31" s="44">
        <v>240</v>
      </c>
      <c r="R31" s="47">
        <v>0.38750000000000001</v>
      </c>
    </row>
    <row r="32" spans="1:18" x14ac:dyDescent="0.4">
      <c r="A32" s="48" t="s">
        <v>39</v>
      </c>
      <c r="B32" s="43">
        <v>3724941</v>
      </c>
      <c r="C32" s="43">
        <v>3074029</v>
      </c>
      <c r="D32" s="43">
        <v>1545000</v>
      </c>
      <c r="E32" s="44">
        <v>1529029</v>
      </c>
      <c r="F32" s="49">
        <v>650418</v>
      </c>
      <c r="G32" s="44">
        <v>326562</v>
      </c>
      <c r="H32" s="44">
        <v>323856</v>
      </c>
      <c r="I32" s="44">
        <v>494</v>
      </c>
      <c r="J32" s="44">
        <v>254</v>
      </c>
      <c r="K32" s="44">
        <v>240</v>
      </c>
      <c r="L32" s="45"/>
      <c r="M32" s="44">
        <v>3270695</v>
      </c>
      <c r="N32" s="46">
        <v>0.93987027222043018</v>
      </c>
      <c r="O32" s="50">
        <v>704200</v>
      </c>
      <c r="P32" s="46">
        <v>0.92362681056518037</v>
      </c>
      <c r="Q32" s="44">
        <v>1060</v>
      </c>
      <c r="R32" s="47">
        <v>0.46603773584905661</v>
      </c>
    </row>
    <row r="33" spans="1:18" x14ac:dyDescent="0.4">
      <c r="A33" s="48" t="s">
        <v>40</v>
      </c>
      <c r="B33" s="43">
        <v>12819659</v>
      </c>
      <c r="C33" s="43">
        <v>9888020</v>
      </c>
      <c r="D33" s="43">
        <v>4968809</v>
      </c>
      <c r="E33" s="44">
        <v>4919211</v>
      </c>
      <c r="F33" s="49">
        <v>2867796</v>
      </c>
      <c r="G33" s="44">
        <v>1438023</v>
      </c>
      <c r="H33" s="44">
        <v>1429773</v>
      </c>
      <c r="I33" s="44">
        <v>63843</v>
      </c>
      <c r="J33" s="44">
        <v>32155</v>
      </c>
      <c r="K33" s="44">
        <v>31688</v>
      </c>
      <c r="L33" s="45"/>
      <c r="M33" s="44">
        <v>11045065</v>
      </c>
      <c r="N33" s="46">
        <v>0.89524326022526801</v>
      </c>
      <c r="O33" s="50">
        <v>3481300</v>
      </c>
      <c r="P33" s="46">
        <v>0.82377157958233993</v>
      </c>
      <c r="Q33" s="44">
        <v>72620</v>
      </c>
      <c r="R33" s="47">
        <v>0.87913797851831454</v>
      </c>
    </row>
    <row r="34" spans="1:18" x14ac:dyDescent="0.4">
      <c r="A34" s="48" t="s">
        <v>41</v>
      </c>
      <c r="B34" s="43">
        <v>8235487</v>
      </c>
      <c r="C34" s="43">
        <v>6851068</v>
      </c>
      <c r="D34" s="43">
        <v>3442914</v>
      </c>
      <c r="E34" s="44">
        <v>3408154</v>
      </c>
      <c r="F34" s="49">
        <v>1383307</v>
      </c>
      <c r="G34" s="44">
        <v>695097</v>
      </c>
      <c r="H34" s="44">
        <v>688210</v>
      </c>
      <c r="I34" s="44">
        <v>1112</v>
      </c>
      <c r="J34" s="44">
        <v>546</v>
      </c>
      <c r="K34" s="44">
        <v>566</v>
      </c>
      <c r="L34" s="45"/>
      <c r="M34" s="44">
        <v>7300935</v>
      </c>
      <c r="N34" s="46">
        <v>0.93838227569482535</v>
      </c>
      <c r="O34" s="50">
        <v>1135400</v>
      </c>
      <c r="P34" s="46">
        <v>1.2183433151312313</v>
      </c>
      <c r="Q34" s="44">
        <v>2440</v>
      </c>
      <c r="R34" s="47">
        <v>0.45573770491803278</v>
      </c>
    </row>
    <row r="35" spans="1:18" x14ac:dyDescent="0.4">
      <c r="A35" s="48" t="s">
        <v>42</v>
      </c>
      <c r="B35" s="43">
        <v>2023321</v>
      </c>
      <c r="C35" s="43">
        <v>1801422</v>
      </c>
      <c r="D35" s="43">
        <v>905686</v>
      </c>
      <c r="E35" s="44">
        <v>895736</v>
      </c>
      <c r="F35" s="49">
        <v>221709</v>
      </c>
      <c r="G35" s="44">
        <v>111134</v>
      </c>
      <c r="H35" s="44">
        <v>110575</v>
      </c>
      <c r="I35" s="44">
        <v>190</v>
      </c>
      <c r="J35" s="44">
        <v>92</v>
      </c>
      <c r="K35" s="44">
        <v>98</v>
      </c>
      <c r="L35" s="45"/>
      <c r="M35" s="44">
        <v>1933500</v>
      </c>
      <c r="N35" s="46">
        <v>0.93168968192397206</v>
      </c>
      <c r="O35" s="50">
        <v>127300</v>
      </c>
      <c r="P35" s="46">
        <v>1.7416260801256873</v>
      </c>
      <c r="Q35" s="44">
        <v>700</v>
      </c>
      <c r="R35" s="47">
        <v>0.27142857142857141</v>
      </c>
    </row>
    <row r="36" spans="1:18" x14ac:dyDescent="0.4">
      <c r="A36" s="48" t="s">
        <v>43</v>
      </c>
      <c r="B36" s="43">
        <v>1376966</v>
      </c>
      <c r="C36" s="43">
        <v>1314906</v>
      </c>
      <c r="D36" s="43">
        <v>660893</v>
      </c>
      <c r="E36" s="44">
        <v>654013</v>
      </c>
      <c r="F36" s="49">
        <v>61985</v>
      </c>
      <c r="G36" s="44">
        <v>31097</v>
      </c>
      <c r="H36" s="44">
        <v>30888</v>
      </c>
      <c r="I36" s="44">
        <v>75</v>
      </c>
      <c r="J36" s="44">
        <v>39</v>
      </c>
      <c r="K36" s="44">
        <v>36</v>
      </c>
      <c r="L36" s="45"/>
      <c r="M36" s="44">
        <v>1364345</v>
      </c>
      <c r="N36" s="46">
        <v>0.96376356420113685</v>
      </c>
      <c r="O36" s="50">
        <v>48100</v>
      </c>
      <c r="P36" s="46">
        <v>1.2886694386694386</v>
      </c>
      <c r="Q36" s="44">
        <v>160</v>
      </c>
      <c r="R36" s="47">
        <v>0.46875</v>
      </c>
    </row>
    <row r="37" spans="1:18" x14ac:dyDescent="0.4">
      <c r="A37" s="48" t="s">
        <v>44</v>
      </c>
      <c r="B37" s="43">
        <v>803751</v>
      </c>
      <c r="C37" s="43">
        <v>704060</v>
      </c>
      <c r="D37" s="43">
        <v>354641</v>
      </c>
      <c r="E37" s="44">
        <v>349419</v>
      </c>
      <c r="F37" s="49">
        <v>99628</v>
      </c>
      <c r="G37" s="44">
        <v>50016</v>
      </c>
      <c r="H37" s="44">
        <v>49612</v>
      </c>
      <c r="I37" s="44">
        <v>63</v>
      </c>
      <c r="J37" s="44">
        <v>30</v>
      </c>
      <c r="K37" s="44">
        <v>33</v>
      </c>
      <c r="L37" s="45"/>
      <c r="M37" s="44">
        <v>771460</v>
      </c>
      <c r="N37" s="46">
        <v>0.91263318901822521</v>
      </c>
      <c r="O37" s="50">
        <v>110800</v>
      </c>
      <c r="P37" s="46">
        <v>0.8991696750902527</v>
      </c>
      <c r="Q37" s="44">
        <v>340</v>
      </c>
      <c r="R37" s="47">
        <v>0.18529411764705883</v>
      </c>
    </row>
    <row r="38" spans="1:18" x14ac:dyDescent="0.4">
      <c r="A38" s="48" t="s">
        <v>45</v>
      </c>
      <c r="B38" s="43">
        <v>1023017</v>
      </c>
      <c r="C38" s="43">
        <v>967702</v>
      </c>
      <c r="D38" s="43">
        <v>487009</v>
      </c>
      <c r="E38" s="44">
        <v>480693</v>
      </c>
      <c r="F38" s="49">
        <v>55205</v>
      </c>
      <c r="G38" s="44">
        <v>27698</v>
      </c>
      <c r="H38" s="44">
        <v>27507</v>
      </c>
      <c r="I38" s="44">
        <v>110</v>
      </c>
      <c r="J38" s="44">
        <v>52</v>
      </c>
      <c r="K38" s="44">
        <v>58</v>
      </c>
      <c r="L38" s="45"/>
      <c r="M38" s="44">
        <v>1010400</v>
      </c>
      <c r="N38" s="46">
        <v>0.95774148851939822</v>
      </c>
      <c r="O38" s="50">
        <v>47400</v>
      </c>
      <c r="P38" s="46">
        <v>1.1646624472573839</v>
      </c>
      <c r="Q38" s="44">
        <v>680</v>
      </c>
      <c r="R38" s="47">
        <v>0.16176470588235295</v>
      </c>
    </row>
    <row r="39" spans="1:18" x14ac:dyDescent="0.4">
      <c r="A39" s="48" t="s">
        <v>46</v>
      </c>
      <c r="B39" s="43">
        <v>2715547</v>
      </c>
      <c r="C39" s="43">
        <v>2382928</v>
      </c>
      <c r="D39" s="43">
        <v>1199349</v>
      </c>
      <c r="E39" s="44">
        <v>1183579</v>
      </c>
      <c r="F39" s="49">
        <v>332310</v>
      </c>
      <c r="G39" s="44">
        <v>166840</v>
      </c>
      <c r="H39" s="44">
        <v>165470</v>
      </c>
      <c r="I39" s="44">
        <v>309</v>
      </c>
      <c r="J39" s="44">
        <v>155</v>
      </c>
      <c r="K39" s="44">
        <v>154</v>
      </c>
      <c r="L39" s="45"/>
      <c r="M39" s="44">
        <v>2637630</v>
      </c>
      <c r="N39" s="46">
        <v>0.90343528091506387</v>
      </c>
      <c r="O39" s="50">
        <v>385900</v>
      </c>
      <c r="P39" s="46">
        <v>0.86112982637989122</v>
      </c>
      <c r="Q39" s="44">
        <v>720</v>
      </c>
      <c r="R39" s="47">
        <v>0.42916666666666664</v>
      </c>
    </row>
    <row r="40" spans="1:18" x14ac:dyDescent="0.4">
      <c r="A40" s="48" t="s">
        <v>47</v>
      </c>
      <c r="B40" s="43">
        <v>4090452</v>
      </c>
      <c r="C40" s="43">
        <v>3498500</v>
      </c>
      <c r="D40" s="43">
        <v>1759365</v>
      </c>
      <c r="E40" s="44">
        <v>1739135</v>
      </c>
      <c r="F40" s="49">
        <v>591836</v>
      </c>
      <c r="G40" s="44">
        <v>297167</v>
      </c>
      <c r="H40" s="44">
        <v>294669</v>
      </c>
      <c r="I40" s="44">
        <v>116</v>
      </c>
      <c r="J40" s="44">
        <v>57</v>
      </c>
      <c r="K40" s="44">
        <v>59</v>
      </c>
      <c r="L40" s="45"/>
      <c r="M40" s="44">
        <v>3721430</v>
      </c>
      <c r="N40" s="46">
        <v>0.94009560840859563</v>
      </c>
      <c r="O40" s="50">
        <v>616200</v>
      </c>
      <c r="P40" s="46">
        <v>0.96046088932164886</v>
      </c>
      <c r="Q40" s="44">
        <v>1140</v>
      </c>
      <c r="R40" s="47">
        <v>0.10175438596491228</v>
      </c>
    </row>
    <row r="41" spans="1:18" x14ac:dyDescent="0.4">
      <c r="A41" s="48" t="s">
        <v>48</v>
      </c>
      <c r="B41" s="43">
        <v>2006974</v>
      </c>
      <c r="C41" s="43">
        <v>1794682</v>
      </c>
      <c r="D41" s="43">
        <v>903435</v>
      </c>
      <c r="E41" s="44">
        <v>891247</v>
      </c>
      <c r="F41" s="49">
        <v>212238</v>
      </c>
      <c r="G41" s="44">
        <v>106608</v>
      </c>
      <c r="H41" s="44">
        <v>105630</v>
      </c>
      <c r="I41" s="44">
        <v>54</v>
      </c>
      <c r="J41" s="44">
        <v>31</v>
      </c>
      <c r="K41" s="44">
        <v>23</v>
      </c>
      <c r="L41" s="45"/>
      <c r="M41" s="44">
        <v>1918775</v>
      </c>
      <c r="N41" s="46">
        <v>0.93532696642389024</v>
      </c>
      <c r="O41" s="50">
        <v>210200</v>
      </c>
      <c r="P41" s="46">
        <v>1.0096955280685063</v>
      </c>
      <c r="Q41" s="44">
        <v>320</v>
      </c>
      <c r="R41" s="47">
        <v>0.16875000000000001</v>
      </c>
    </row>
    <row r="42" spans="1:18" x14ac:dyDescent="0.4">
      <c r="A42" s="48" t="s">
        <v>49</v>
      </c>
      <c r="B42" s="43">
        <v>1079843</v>
      </c>
      <c r="C42" s="43">
        <v>928076</v>
      </c>
      <c r="D42" s="43">
        <v>467279</v>
      </c>
      <c r="E42" s="44">
        <v>460797</v>
      </c>
      <c r="F42" s="49">
        <v>151604</v>
      </c>
      <c r="G42" s="44">
        <v>76029</v>
      </c>
      <c r="H42" s="44">
        <v>75575</v>
      </c>
      <c r="I42" s="44">
        <v>163</v>
      </c>
      <c r="J42" s="44">
        <v>79</v>
      </c>
      <c r="K42" s="44">
        <v>84</v>
      </c>
      <c r="L42" s="45"/>
      <c r="M42" s="44">
        <v>967405</v>
      </c>
      <c r="N42" s="46">
        <v>0.95934587892351186</v>
      </c>
      <c r="O42" s="50">
        <v>152900</v>
      </c>
      <c r="P42" s="46">
        <v>0.99152387181164159</v>
      </c>
      <c r="Q42" s="44">
        <v>660</v>
      </c>
      <c r="R42" s="47">
        <v>0.24696969696969698</v>
      </c>
    </row>
    <row r="43" spans="1:18" x14ac:dyDescent="0.4">
      <c r="A43" s="48" t="s">
        <v>50</v>
      </c>
      <c r="B43" s="43">
        <v>1424954</v>
      </c>
      <c r="C43" s="43">
        <v>1312924</v>
      </c>
      <c r="D43" s="43">
        <v>660286</v>
      </c>
      <c r="E43" s="44">
        <v>652638</v>
      </c>
      <c r="F43" s="49">
        <v>111857</v>
      </c>
      <c r="G43" s="44">
        <v>56049</v>
      </c>
      <c r="H43" s="44">
        <v>55808</v>
      </c>
      <c r="I43" s="44">
        <v>173</v>
      </c>
      <c r="J43" s="44">
        <v>85</v>
      </c>
      <c r="K43" s="44">
        <v>88</v>
      </c>
      <c r="L43" s="45"/>
      <c r="M43" s="44">
        <v>1375710</v>
      </c>
      <c r="N43" s="46">
        <v>0.95436102085468599</v>
      </c>
      <c r="O43" s="50">
        <v>102300</v>
      </c>
      <c r="P43" s="46">
        <v>1.0934213098729229</v>
      </c>
      <c r="Q43" s="44">
        <v>200</v>
      </c>
      <c r="R43" s="47">
        <v>0.86499999999999999</v>
      </c>
    </row>
    <row r="44" spans="1:18" x14ac:dyDescent="0.4">
      <c r="A44" s="48" t="s">
        <v>51</v>
      </c>
      <c r="B44" s="43">
        <v>2024331</v>
      </c>
      <c r="C44" s="43">
        <v>1892135</v>
      </c>
      <c r="D44" s="43">
        <v>951882</v>
      </c>
      <c r="E44" s="44">
        <v>940253</v>
      </c>
      <c r="F44" s="49">
        <v>132140</v>
      </c>
      <c r="G44" s="44">
        <v>66353</v>
      </c>
      <c r="H44" s="44">
        <v>65787</v>
      </c>
      <c r="I44" s="44">
        <v>56</v>
      </c>
      <c r="J44" s="44">
        <v>26</v>
      </c>
      <c r="K44" s="44">
        <v>30</v>
      </c>
      <c r="L44" s="45"/>
      <c r="M44" s="44">
        <v>1974750</v>
      </c>
      <c r="N44" s="46">
        <v>0.95816432459805034</v>
      </c>
      <c r="O44" s="50">
        <v>128400</v>
      </c>
      <c r="P44" s="46">
        <v>1.0291277258566978</v>
      </c>
      <c r="Q44" s="44">
        <v>100</v>
      </c>
      <c r="R44" s="47">
        <v>0.56000000000000005</v>
      </c>
    </row>
    <row r="45" spans="1:18" x14ac:dyDescent="0.4">
      <c r="A45" s="48" t="s">
        <v>52</v>
      </c>
      <c r="B45" s="43">
        <v>1023803</v>
      </c>
      <c r="C45" s="43">
        <v>965324</v>
      </c>
      <c r="D45" s="43">
        <v>486088</v>
      </c>
      <c r="E45" s="44">
        <v>479236</v>
      </c>
      <c r="F45" s="49">
        <v>58406</v>
      </c>
      <c r="G45" s="44">
        <v>29406</v>
      </c>
      <c r="H45" s="44">
        <v>29000</v>
      </c>
      <c r="I45" s="44">
        <v>73</v>
      </c>
      <c r="J45" s="44">
        <v>32</v>
      </c>
      <c r="K45" s="44">
        <v>41</v>
      </c>
      <c r="L45" s="45"/>
      <c r="M45" s="44">
        <v>1017195</v>
      </c>
      <c r="N45" s="46">
        <v>0.94900584450375791</v>
      </c>
      <c r="O45" s="50">
        <v>55600</v>
      </c>
      <c r="P45" s="46">
        <v>1.0504676258992807</v>
      </c>
      <c r="Q45" s="44">
        <v>140</v>
      </c>
      <c r="R45" s="47">
        <v>0.52142857142857146</v>
      </c>
    </row>
    <row r="46" spans="1:18" x14ac:dyDescent="0.4">
      <c r="A46" s="48" t="s">
        <v>53</v>
      </c>
      <c r="B46" s="43">
        <v>7567901</v>
      </c>
      <c r="C46" s="43">
        <v>6593325</v>
      </c>
      <c r="D46" s="43">
        <v>3319639</v>
      </c>
      <c r="E46" s="44">
        <v>3273686</v>
      </c>
      <c r="F46" s="49">
        <v>974382</v>
      </c>
      <c r="G46" s="44">
        <v>491665</v>
      </c>
      <c r="H46" s="44">
        <v>482717</v>
      </c>
      <c r="I46" s="44">
        <v>194</v>
      </c>
      <c r="J46" s="44">
        <v>100</v>
      </c>
      <c r="K46" s="44">
        <v>94</v>
      </c>
      <c r="L46" s="45"/>
      <c r="M46" s="44">
        <v>6699330</v>
      </c>
      <c r="N46" s="46">
        <v>0.98417677588654384</v>
      </c>
      <c r="O46" s="50">
        <v>1044200</v>
      </c>
      <c r="P46" s="46">
        <v>0.93313733001340737</v>
      </c>
      <c r="Q46" s="44">
        <v>720</v>
      </c>
      <c r="R46" s="47">
        <v>0.26944444444444443</v>
      </c>
    </row>
    <row r="47" spans="1:18" x14ac:dyDescent="0.4">
      <c r="A47" s="48" t="s">
        <v>54</v>
      </c>
      <c r="B47" s="43">
        <v>1175938</v>
      </c>
      <c r="C47" s="43">
        <v>1092542</v>
      </c>
      <c r="D47" s="43">
        <v>549583</v>
      </c>
      <c r="E47" s="44">
        <v>542959</v>
      </c>
      <c r="F47" s="49">
        <v>83380</v>
      </c>
      <c r="G47" s="44">
        <v>42010</v>
      </c>
      <c r="H47" s="44">
        <v>41370</v>
      </c>
      <c r="I47" s="44">
        <v>16</v>
      </c>
      <c r="J47" s="44">
        <v>5</v>
      </c>
      <c r="K47" s="44">
        <v>11</v>
      </c>
      <c r="L47" s="45"/>
      <c r="M47" s="44">
        <v>1167505</v>
      </c>
      <c r="N47" s="46">
        <v>0.93579213793516947</v>
      </c>
      <c r="O47" s="50">
        <v>74400</v>
      </c>
      <c r="P47" s="46">
        <v>1.1206989247311827</v>
      </c>
      <c r="Q47" s="44">
        <v>140</v>
      </c>
      <c r="R47" s="47">
        <v>0.11428571428571428</v>
      </c>
    </row>
    <row r="48" spans="1:18" x14ac:dyDescent="0.4">
      <c r="A48" s="48" t="s">
        <v>55</v>
      </c>
      <c r="B48" s="43">
        <v>2000164</v>
      </c>
      <c r="C48" s="43">
        <v>1716502</v>
      </c>
      <c r="D48" s="43">
        <v>863216</v>
      </c>
      <c r="E48" s="44">
        <v>853286</v>
      </c>
      <c r="F48" s="49">
        <v>283633</v>
      </c>
      <c r="G48" s="44">
        <v>142148</v>
      </c>
      <c r="H48" s="44">
        <v>141485</v>
      </c>
      <c r="I48" s="44">
        <v>29</v>
      </c>
      <c r="J48" s="44">
        <v>12</v>
      </c>
      <c r="K48" s="44">
        <v>17</v>
      </c>
      <c r="L48" s="45"/>
      <c r="M48" s="44">
        <v>1788850</v>
      </c>
      <c r="N48" s="46">
        <v>0.95955613941917994</v>
      </c>
      <c r="O48" s="50">
        <v>288800</v>
      </c>
      <c r="P48" s="46">
        <v>0.98210872576177288</v>
      </c>
      <c r="Q48" s="44">
        <v>200</v>
      </c>
      <c r="R48" s="47">
        <v>0.14499999999999999</v>
      </c>
    </row>
    <row r="49" spans="1:18" x14ac:dyDescent="0.4">
      <c r="A49" s="48" t="s">
        <v>56</v>
      </c>
      <c r="B49" s="43">
        <v>2625576</v>
      </c>
      <c r="C49" s="43">
        <v>2257884</v>
      </c>
      <c r="D49" s="43">
        <v>1135366</v>
      </c>
      <c r="E49" s="44">
        <v>1122518</v>
      </c>
      <c r="F49" s="49">
        <v>367443</v>
      </c>
      <c r="G49" s="44">
        <v>184318</v>
      </c>
      <c r="H49" s="44">
        <v>183125</v>
      </c>
      <c r="I49" s="44">
        <v>249</v>
      </c>
      <c r="J49" s="44">
        <v>125</v>
      </c>
      <c r="K49" s="44">
        <v>124</v>
      </c>
      <c r="L49" s="45"/>
      <c r="M49" s="44">
        <v>2362755</v>
      </c>
      <c r="N49" s="46">
        <v>0.95561494949751458</v>
      </c>
      <c r="O49" s="50">
        <v>349700</v>
      </c>
      <c r="P49" s="46">
        <v>1.0507377752359166</v>
      </c>
      <c r="Q49" s="44">
        <v>720</v>
      </c>
      <c r="R49" s="47">
        <v>0.34583333333333333</v>
      </c>
    </row>
    <row r="50" spans="1:18" x14ac:dyDescent="0.4">
      <c r="A50" s="48" t="s">
        <v>57</v>
      </c>
      <c r="B50" s="43">
        <v>1672252</v>
      </c>
      <c r="C50" s="43">
        <v>1536730</v>
      </c>
      <c r="D50" s="43">
        <v>773988</v>
      </c>
      <c r="E50" s="44">
        <v>762742</v>
      </c>
      <c r="F50" s="49">
        <v>135428</v>
      </c>
      <c r="G50" s="44">
        <v>67955</v>
      </c>
      <c r="H50" s="44">
        <v>67473</v>
      </c>
      <c r="I50" s="44">
        <v>94</v>
      </c>
      <c r="J50" s="44">
        <v>40</v>
      </c>
      <c r="K50" s="44">
        <v>54</v>
      </c>
      <c r="L50" s="45"/>
      <c r="M50" s="44">
        <v>1585625</v>
      </c>
      <c r="N50" s="46">
        <v>0.96916357903035077</v>
      </c>
      <c r="O50" s="50">
        <v>125500</v>
      </c>
      <c r="P50" s="46">
        <v>1.0791075697211154</v>
      </c>
      <c r="Q50" s="44">
        <v>340</v>
      </c>
      <c r="R50" s="47">
        <v>0.27647058823529413</v>
      </c>
    </row>
    <row r="51" spans="1:18" x14ac:dyDescent="0.4">
      <c r="A51" s="48" t="s">
        <v>58</v>
      </c>
      <c r="B51" s="43">
        <v>1586575</v>
      </c>
      <c r="C51" s="43">
        <v>1523801</v>
      </c>
      <c r="D51" s="43">
        <v>766990</v>
      </c>
      <c r="E51" s="44">
        <v>756811</v>
      </c>
      <c r="F51" s="49">
        <v>62747</v>
      </c>
      <c r="G51" s="44">
        <v>31496</v>
      </c>
      <c r="H51" s="44">
        <v>31251</v>
      </c>
      <c r="I51" s="44">
        <v>27</v>
      </c>
      <c r="J51" s="44">
        <v>10</v>
      </c>
      <c r="K51" s="44">
        <v>17</v>
      </c>
      <c r="L51" s="45"/>
      <c r="M51" s="44">
        <v>1595395</v>
      </c>
      <c r="N51" s="46">
        <v>0.95512459296913932</v>
      </c>
      <c r="O51" s="50">
        <v>55600</v>
      </c>
      <c r="P51" s="46">
        <v>1.1285431654676259</v>
      </c>
      <c r="Q51" s="44">
        <v>200</v>
      </c>
      <c r="R51" s="47">
        <v>0.13500000000000001</v>
      </c>
    </row>
    <row r="52" spans="1:18" x14ac:dyDescent="0.4">
      <c r="A52" s="48" t="s">
        <v>59</v>
      </c>
      <c r="B52" s="43">
        <v>2372491</v>
      </c>
      <c r="C52" s="43">
        <v>2174300</v>
      </c>
      <c r="D52" s="43">
        <v>1095068</v>
      </c>
      <c r="E52" s="44">
        <v>1079232</v>
      </c>
      <c r="F52" s="49">
        <v>197955</v>
      </c>
      <c r="G52" s="44">
        <v>99531</v>
      </c>
      <c r="H52" s="44">
        <v>98424</v>
      </c>
      <c r="I52" s="44">
        <v>236</v>
      </c>
      <c r="J52" s="44">
        <v>115</v>
      </c>
      <c r="K52" s="44">
        <v>121</v>
      </c>
      <c r="L52" s="45"/>
      <c r="M52" s="44">
        <v>2263710</v>
      </c>
      <c r="N52" s="46">
        <v>0.96050289127140842</v>
      </c>
      <c r="O52" s="50">
        <v>197100</v>
      </c>
      <c r="P52" s="46">
        <v>1.0043378995433789</v>
      </c>
      <c r="Q52" s="44">
        <v>340</v>
      </c>
      <c r="R52" s="47">
        <v>0.69411764705882351</v>
      </c>
    </row>
    <row r="53" spans="1:18" x14ac:dyDescent="0.4">
      <c r="A53" s="48" t="s">
        <v>60</v>
      </c>
      <c r="B53" s="43">
        <v>1940943</v>
      </c>
      <c r="C53" s="43">
        <v>1662050</v>
      </c>
      <c r="D53" s="43">
        <v>836844</v>
      </c>
      <c r="E53" s="44">
        <v>825206</v>
      </c>
      <c r="F53" s="49">
        <v>278412</v>
      </c>
      <c r="G53" s="44">
        <v>140010</v>
      </c>
      <c r="H53" s="44">
        <v>138402</v>
      </c>
      <c r="I53" s="44">
        <v>481</v>
      </c>
      <c r="J53" s="44">
        <v>242</v>
      </c>
      <c r="K53" s="44">
        <v>239</v>
      </c>
      <c r="L53" s="45"/>
      <c r="M53" s="44">
        <v>1882825</v>
      </c>
      <c r="N53" s="46">
        <v>0.88274268718547921</v>
      </c>
      <c r="O53" s="50">
        <v>305500</v>
      </c>
      <c r="P53" s="46">
        <v>0.91133224222585929</v>
      </c>
      <c r="Q53" s="44">
        <v>1160</v>
      </c>
      <c r="R53" s="47">
        <v>0.41465517241379313</v>
      </c>
    </row>
    <row r="55" spans="1:18" x14ac:dyDescent="0.4">
      <c r="A55" s="102" t="s">
        <v>126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">
      <c r="A56" s="114" t="s">
        <v>127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">
      <c r="A57" s="114" t="s">
        <v>128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">
      <c r="A58" s="114" t="s">
        <v>129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">
      <c r="A59" s="102" t="s">
        <v>130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">
      <c r="A60" s="22" t="s">
        <v>131</v>
      </c>
    </row>
    <row r="61" spans="1:18" x14ac:dyDescent="0.4">
      <c r="A61" s="22" t="s">
        <v>132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.75" x14ac:dyDescent="0.4"/>
  <cols>
    <col min="1" max="1" width="12" customWidth="1"/>
    <col min="2" max="2" width="15.125" customWidth="1"/>
    <col min="3" max="5" width="13.875" customWidth="1"/>
    <col min="6" max="6" width="17" customWidth="1"/>
  </cols>
  <sheetData>
    <row r="1" spans="1:6" x14ac:dyDescent="0.4">
      <c r="A1" t="s">
        <v>133</v>
      </c>
    </row>
    <row r="2" spans="1:6" x14ac:dyDescent="0.4">
      <c r="D2" s="52" t="s">
        <v>134</v>
      </c>
    </row>
    <row r="3" spans="1:6" ht="37.5" x14ac:dyDescent="0.4">
      <c r="A3" s="48" t="s">
        <v>3</v>
      </c>
      <c r="B3" s="42" t="s">
        <v>135</v>
      </c>
      <c r="C3" s="53" t="s">
        <v>96</v>
      </c>
      <c r="D3" s="53" t="s">
        <v>97</v>
      </c>
      <c r="E3" s="24"/>
    </row>
    <row r="4" spans="1:6" x14ac:dyDescent="0.4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">
      <c r="A53" s="24" t="s">
        <v>136</v>
      </c>
    </row>
    <row r="54" spans="1:4" x14ac:dyDescent="0.4">
      <c r="A54" t="s">
        <v>137</v>
      </c>
    </row>
    <row r="55" spans="1:4" x14ac:dyDescent="0.4">
      <c r="A55" t="s">
        <v>138</v>
      </c>
    </row>
    <row r="56" spans="1:4" x14ac:dyDescent="0.4">
      <c r="A56" t="s">
        <v>139</v>
      </c>
    </row>
    <row r="57" spans="1:4" x14ac:dyDescent="0.4">
      <c r="A57" s="22" t="s">
        <v>140</v>
      </c>
    </row>
    <row r="58" spans="1:4" x14ac:dyDescent="0.4">
      <c r="A58" t="s">
        <v>141</v>
      </c>
    </row>
    <row r="59" spans="1:4" x14ac:dyDescent="0.4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DIGI-808455956-3533127</_dlc_DocId>
    <_dlc_DocIdUrl xmlns="89559dea-130d-4237-8e78-1ce7f44b9a24">
      <Url>https://digitalgojp.sharepoint.com/sites/digi_portal/_layouts/15/DocIdRedir.aspx?ID=DIGI-808455956-3533127</Url>
      <Description>DIGI-808455956-3533127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sharepoint/v3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e1d05ab-b491-48cc-a1d7-91236226a3a4"/>
    <ds:schemaRef ds:uri="http://purl.org/dc/elements/1.1/"/>
    <ds:schemaRef ds:uri="89559dea-130d-4237-8e78-1ce7f44b9a24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2022-04-04T07:22:35Z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176e4be0-00f9-49c2-a845-8b19d81fdf7d</vt:lpwstr>
  </property>
</Properties>
</file>