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2690" yWindow="8270" windowWidth="29040" windowHeight="15840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総接種回数!$A$1:$S$61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1" l="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C11" i="11"/>
  <c r="D11" i="11"/>
  <c r="E11" i="11"/>
  <c r="F11" i="11"/>
  <c r="G11" i="11"/>
  <c r="H11" i="11"/>
  <c r="C12" i="11"/>
  <c r="D12" i="11"/>
  <c r="E12" i="11"/>
  <c r="F12" i="11"/>
  <c r="G12" i="11"/>
  <c r="H12" i="11"/>
  <c r="C13" i="11"/>
  <c r="D13" i="11"/>
  <c r="E13" i="11"/>
  <c r="F13" i="11"/>
  <c r="G13" i="11"/>
  <c r="H13" i="11"/>
  <c r="C14" i="11"/>
  <c r="D14" i="11"/>
  <c r="E14" i="11"/>
  <c r="F14" i="11"/>
  <c r="G14" i="11"/>
  <c r="H14" i="11"/>
  <c r="C15" i="11"/>
  <c r="D15" i="11"/>
  <c r="E15" i="11"/>
  <c r="F15" i="11"/>
  <c r="G15" i="11"/>
  <c r="H15" i="11"/>
  <c r="C16" i="11"/>
  <c r="D16" i="11"/>
  <c r="E16" i="11"/>
  <c r="F16" i="11"/>
  <c r="G16" i="11"/>
  <c r="H16" i="11"/>
  <c r="C17" i="11"/>
  <c r="D17" i="11"/>
  <c r="E17" i="11"/>
  <c r="F17" i="11"/>
  <c r="G17" i="11"/>
  <c r="H17" i="11"/>
  <c r="C18" i="11"/>
  <c r="D18" i="11"/>
  <c r="E18" i="11"/>
  <c r="F18" i="11"/>
  <c r="G18" i="11"/>
  <c r="H18" i="11"/>
  <c r="C19" i="11"/>
  <c r="D19" i="11"/>
  <c r="E19" i="11"/>
  <c r="F19" i="11"/>
  <c r="G19" i="11"/>
  <c r="H19" i="11"/>
  <c r="C20" i="11"/>
  <c r="D20" i="11"/>
  <c r="E20" i="11"/>
  <c r="F20" i="11"/>
  <c r="G20" i="11"/>
  <c r="H20" i="11"/>
  <c r="C21" i="11"/>
  <c r="D21" i="11"/>
  <c r="E21" i="11"/>
  <c r="F21" i="11"/>
  <c r="G21" i="11"/>
  <c r="H21" i="11"/>
  <c r="C22" i="11"/>
  <c r="D22" i="11"/>
  <c r="E22" i="11"/>
  <c r="F22" i="11"/>
  <c r="G22" i="11"/>
  <c r="H22" i="11"/>
  <c r="C23" i="11"/>
  <c r="D23" i="11"/>
  <c r="E23" i="11"/>
  <c r="F23" i="11"/>
  <c r="G23" i="11"/>
  <c r="H23" i="11"/>
  <c r="C24" i="11"/>
  <c r="D24" i="11"/>
  <c r="E24" i="11"/>
  <c r="F24" i="11"/>
  <c r="G24" i="11"/>
  <c r="H24" i="11"/>
  <c r="C25" i="11"/>
  <c r="D25" i="11"/>
  <c r="E25" i="11"/>
  <c r="F25" i="11"/>
  <c r="G25" i="11"/>
  <c r="H25" i="11"/>
  <c r="C26" i="11"/>
  <c r="D26" i="11"/>
  <c r="E26" i="11"/>
  <c r="F26" i="11"/>
  <c r="G26" i="11"/>
  <c r="H26" i="11"/>
  <c r="C27" i="11"/>
  <c r="D27" i="11"/>
  <c r="E27" i="11"/>
  <c r="F27" i="11"/>
  <c r="G27" i="11"/>
  <c r="H27" i="11"/>
  <c r="C28" i="11"/>
  <c r="D28" i="11"/>
  <c r="E28" i="11"/>
  <c r="F28" i="11"/>
  <c r="G28" i="11"/>
  <c r="H28" i="11"/>
  <c r="C29" i="11"/>
  <c r="D29" i="11"/>
  <c r="E29" i="11"/>
  <c r="F29" i="11"/>
  <c r="G29" i="11"/>
  <c r="H29" i="11"/>
  <c r="C30" i="11"/>
  <c r="D30" i="11"/>
  <c r="E30" i="11"/>
  <c r="F30" i="11"/>
  <c r="G30" i="11"/>
  <c r="H30" i="11"/>
  <c r="C31" i="11"/>
  <c r="D31" i="11"/>
  <c r="E31" i="11"/>
  <c r="F31" i="11"/>
  <c r="G31" i="11"/>
  <c r="H31" i="11"/>
  <c r="C32" i="11"/>
  <c r="D32" i="11"/>
  <c r="E32" i="11"/>
  <c r="F32" i="11"/>
  <c r="G32" i="11"/>
  <c r="H32" i="11"/>
  <c r="C33" i="11"/>
  <c r="D33" i="11"/>
  <c r="E33" i="11"/>
  <c r="F33" i="11"/>
  <c r="G33" i="11"/>
  <c r="H33" i="11"/>
  <c r="C34" i="11"/>
  <c r="D34" i="11"/>
  <c r="E34" i="11"/>
  <c r="F34" i="11"/>
  <c r="G34" i="11"/>
  <c r="H34" i="11"/>
  <c r="C35" i="11"/>
  <c r="D35" i="11"/>
  <c r="E35" i="11"/>
  <c r="F35" i="11"/>
  <c r="G35" i="11"/>
  <c r="H35" i="11"/>
  <c r="C36" i="11"/>
  <c r="D36" i="11"/>
  <c r="E36" i="11"/>
  <c r="F36" i="11"/>
  <c r="G36" i="11"/>
  <c r="H36" i="11"/>
  <c r="C37" i="11"/>
  <c r="D37" i="11"/>
  <c r="E37" i="11"/>
  <c r="F37" i="11"/>
  <c r="G37" i="11"/>
  <c r="H37" i="11"/>
  <c r="C38" i="11"/>
  <c r="D38" i="11"/>
  <c r="E38" i="11"/>
  <c r="F38" i="11"/>
  <c r="G38" i="11"/>
  <c r="H38" i="11"/>
  <c r="C39" i="11"/>
  <c r="D39" i="11"/>
  <c r="E39" i="11"/>
  <c r="F39" i="11"/>
  <c r="G39" i="11"/>
  <c r="H39" i="11"/>
  <c r="C40" i="11"/>
  <c r="D40" i="11"/>
  <c r="E40" i="11"/>
  <c r="F40" i="11"/>
  <c r="G40" i="11"/>
  <c r="H40" i="11"/>
  <c r="C41" i="11"/>
  <c r="D41" i="11"/>
  <c r="E41" i="11"/>
  <c r="F41" i="11"/>
  <c r="G41" i="11"/>
  <c r="H41" i="11"/>
  <c r="C42" i="11"/>
  <c r="D42" i="11"/>
  <c r="E42" i="11"/>
  <c r="F42" i="11"/>
  <c r="G42" i="11"/>
  <c r="H42" i="11"/>
  <c r="C43" i="11"/>
  <c r="D43" i="11"/>
  <c r="E43" i="11"/>
  <c r="F43" i="11"/>
  <c r="G43" i="11"/>
  <c r="H43" i="11"/>
  <c r="C44" i="11"/>
  <c r="D44" i="11"/>
  <c r="E44" i="11"/>
  <c r="F44" i="11"/>
  <c r="G44" i="11"/>
  <c r="H44" i="11"/>
  <c r="C45" i="11"/>
  <c r="D45" i="11"/>
  <c r="E45" i="11"/>
  <c r="F45" i="11"/>
  <c r="G45" i="11"/>
  <c r="H45" i="11"/>
  <c r="C46" i="11"/>
  <c r="D46" i="11"/>
  <c r="E46" i="11"/>
  <c r="F46" i="11"/>
  <c r="G46" i="11"/>
  <c r="H46" i="11"/>
  <c r="C47" i="11"/>
  <c r="D47" i="11"/>
  <c r="E47" i="11"/>
  <c r="F47" i="11"/>
  <c r="G47" i="11"/>
  <c r="H47" i="11"/>
  <c r="C48" i="11"/>
  <c r="D48" i="11"/>
  <c r="E48" i="11"/>
  <c r="F48" i="11"/>
  <c r="G48" i="11"/>
  <c r="H48" i="11"/>
  <c r="C49" i="11"/>
  <c r="D49" i="11"/>
  <c r="E49" i="11"/>
  <c r="F49" i="11"/>
  <c r="G49" i="11"/>
  <c r="H49" i="11"/>
  <c r="C50" i="11"/>
  <c r="D50" i="11"/>
  <c r="E50" i="11"/>
  <c r="F50" i="11"/>
  <c r="G50" i="11"/>
  <c r="H50" i="11"/>
  <c r="C51" i="11"/>
  <c r="D51" i="11"/>
  <c r="E51" i="11"/>
  <c r="F51" i="11"/>
  <c r="G51" i="11"/>
  <c r="H51" i="11"/>
  <c r="C52" i="11"/>
  <c r="D52" i="11"/>
  <c r="E52" i="11"/>
  <c r="F52" i="11"/>
  <c r="G52" i="11"/>
  <c r="H52" i="11"/>
  <c r="C53" i="11"/>
  <c r="D53" i="11"/>
  <c r="E53" i="11"/>
  <c r="F53" i="11"/>
  <c r="G53" i="11"/>
  <c r="H53" i="11"/>
  <c r="C54" i="11"/>
  <c r="D54" i="11"/>
  <c r="E54" i="11"/>
  <c r="F54" i="11"/>
  <c r="G54" i="11"/>
  <c r="H54" i="11"/>
  <c r="N7" i="11"/>
  <c r="W2" i="12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R7" i="11"/>
  <c r="B54" i="11" l="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E7" i="11"/>
  <c r="B6" i="12"/>
  <c r="C7" i="11" l="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N6" i="12"/>
  <c r="M6" i="12"/>
  <c r="L6" i="12"/>
  <c r="I6" i="12"/>
  <c r="Q8" i="11" l="1"/>
  <c r="P7" i="11"/>
  <c r="Q7" i="11" s="1"/>
  <c r="S7" i="11" l="1"/>
  <c r="S2" i="11"/>
  <c r="M7" i="11" l="1"/>
  <c r="L7" i="11"/>
  <c r="G5" i="10"/>
  <c r="G7" i="11" l="1"/>
  <c r="B7" i="11" s="1"/>
  <c r="H7" i="11"/>
  <c r="O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<sst xmlns="http://schemas.openxmlformats.org/spreadsheetml/2006/main" count="351" uniqueCount="152">
  <si>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</si>
  <si>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（6月24日公表時点）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</si>
  <si>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</si>
  <si>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</si>
  <si>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</si>
  <si>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</si>
  <si>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</si>
  <si>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</si>
  <si>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</si>
  <si>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</si>
  <si>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</si>
  <si>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</si>
  <si>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</si>
  <si>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</si>
  <si>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</si>
  <si>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</si>
  <si>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</si>
  <si>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</si>
  <si>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</si>
  <si>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</si>
  <si>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</si>
  <si>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</si>
  <si>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</si>
  <si>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</si>
  <si>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</si>
  <si>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</si>
  <si>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</si>
  <si>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</si>
  <si>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</si>
  <si>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</si>
  <si>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</si>
  <si>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</si>
  <si>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</si>
  <si>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</si>
  <si>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</si>
  <si>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</si>
  <si>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</si>
  <si>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</si>
  <si>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</si>
  <si>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</si>
  <si>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</si>
  <si>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</si>
  <si>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</si>
  <si>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</si>
  <si>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</si>
  <si>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</si>
  <si>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</si>
  <si>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</si>
  <si>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</si>
  <si>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</si>
  <si>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</si>
  <si>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</si>
  <si>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</si>
  <si>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</si>
  <si>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</si>
  <si>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</si>
  <si>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</si>
  <si>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</si>
  <si>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</si>
  <si>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</si>
  <si>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</si>
  <si>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</si>
  <si>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</si>
  <si>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</si>
  <si>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</si>
  <si>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</si>
  <si>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</si>
  <si>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</si>
  <si>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</si>
  <si>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</si>
  <si>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</si>
  <si>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</si>
  <si>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</si>
  <si>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</si>
  <si>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</si>
  <si>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</si>
  <si>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</si>
  <si>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</si>
  <si>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</si>
  <si>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</si>
  <si>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</si>
  <si>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</si>
  <si>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</si>
  <si>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</si>
  <si>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</si>
  <si>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</si>
  <si>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</si>
  <si>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</si>
  <si>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</si>
  <si>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</si>
  <si>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</si>
  <si>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</si>
  <si>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</si>
  <si>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</si>
  <si>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</si>
  <si>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接種回数（6月23日まで）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</si>
  <si>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</si>
  <si>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</si>
  <si>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</si>
  <si>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</si>
  <si>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</si>
  <si>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</si>
  <si>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</si>
  <si>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</si>
  <si>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</si>
  <si>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</si>
  <si>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</si>
  <si>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</si>
  <si>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</si>
  <si>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</si>
  <si>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</si>
  <si>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</si>
  <si>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</si>
  <si>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</si>
  <si>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</si>
  <si>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</si>
  <si>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</si>
  <si>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</si>
  <si>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</si>
  <si>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（6月23日まで）</t>
  </si>
  <si>
    <t>ワクチン供給量
（6月23日まで）※4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</si>
  <si>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</si>
  <si>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</si>
  <si>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</si>
  <si>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</si>
  <si>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</si>
  <si>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</si>
  <si>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</si>
  <si>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</si>
  <si>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</si>
  <si>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</si>
  <si>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</si>
  <si>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</si>
  <si>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</si>
  <si>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</si>
  <si>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</si>
  <si>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</si>
  <si>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</si>
  <si>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</si>
  <si>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</si>
  <si>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</si>
  <si>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</si>
  <si>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</si>
  <si>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</si>
  <si>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</si>
  <si>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</si>
  <si>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</si>
  <si>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</si>
  <si>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</si>
  <si>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</si>
  <si>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</si>
  <si>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 xml:space="preserve"> ファイザー社※5※6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</si>
</sst>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1" fillId="0" borderId="2" xfId="0" applyNumberFormat="1" applyFont="1" applyBorder="1" applyAlignment="1">
      <alignment horizontal="center" vertical="center" wrapText="1"/>
    </xf>
    <xf numFmtId="56" fontId="11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J6" sqref="J6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8" width="13.58203125" customWidth="1"/>
    <col min="9" max="9" width="4.08203125" customWidth="1"/>
    <col min="10" max="10" width="10.5" bestFit="1" customWidth="1"/>
  </cols>
  <sheetData>
    <row r="1" spans="1:8" x14ac:dyDescent="0.55000000000000004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55000000000000004">
      <c r="A2" s="2"/>
      <c r="B2" s="3"/>
      <c r="C2" s="3"/>
      <c r="D2" s="2"/>
      <c r="E2" s="2"/>
      <c r="F2" s="2"/>
      <c r="G2" s="2"/>
      <c r="H2" s="2"/>
    </row>
    <row r="3" spans="1:8" x14ac:dyDescent="0.55000000000000004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55000000000000004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55000000000000004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44735</v>
      </c>
      <c r="H5" s="83"/>
    </row>
    <row r="6" spans="1:8" ht="21.75" customHeight="1" x14ac:dyDescent="0.55000000000000004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55000000000000004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55000000000000004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5" customHeight="1" x14ac:dyDescent="0.55000000000000004">
      <c r="A9" s="71"/>
      <c r="B9" s="76"/>
      <c r="C9" s="89"/>
      <c r="D9" s="73"/>
      <c r="E9" s="71"/>
      <c r="F9" s="73"/>
      <c r="G9" s="71"/>
      <c r="H9" s="73"/>
    </row>
    <row r="10" spans="1:8" x14ac:dyDescent="0.55000000000000004">
      <c r="A10" s="10" t="s">
        <v>13</v>
      </c>
      <c r="B10" s="20">
        <v>126645025.00000003</v>
      </c>
      <c r="C10" s="21">
        <f>SUM(C11:C57)</f>
        <v>77242491</v>
      </c>
      <c r="D10" s="11">
        <f>C10/$B10</f>
        <v>0.6099133463789832</v>
      </c>
      <c r="E10" s="21">
        <f>SUM(E11:E57)</f>
        <v>657773</v>
      </c>
      <c r="F10" s="11">
        <f>E10/$B10</f>
        <v>5.1938321303975406E-3</v>
      </c>
      <c r="G10" s="21">
        <f>SUM(G11:G57)</f>
        <v>66346</v>
      </c>
      <c r="H10" s="11">
        <f>G10/$B10</f>
        <v>5.2387371710811367E-4</v>
      </c>
    </row>
    <row r="11" spans="1:8" x14ac:dyDescent="0.55000000000000004">
      <c r="A11" s="12" t="s">
        <v>14</v>
      </c>
      <c r="B11" s="20">
        <v>5226603</v>
      </c>
      <c r="C11" s="21">
        <v>3314376</v>
      </c>
      <c r="D11" s="11">
        <f t="shared" ref="D11:D57" si="0">C11/$B11</f>
        <v>0.63413578571014484</v>
      </c>
      <c r="E11" s="21">
        <v>31039</v>
      </c>
      <c r="F11" s="11">
        <f t="shared" ref="F11:F57" si="1">E11/$B11</f>
        <v>5.938656523175761E-3</v>
      </c>
      <c r="G11" s="21">
        <v>2387</v>
      </c>
      <c r="H11" s="11">
        <f t="shared" ref="H11:H57" si="2">G11/$B11</f>
        <v>4.5670199171431235E-4</v>
      </c>
    </row>
    <row r="12" spans="1:8" x14ac:dyDescent="0.55000000000000004">
      <c r="A12" s="12" t="s">
        <v>15</v>
      </c>
      <c r="B12" s="20">
        <v>1259615</v>
      </c>
      <c r="C12" s="21">
        <v>851092</v>
      </c>
      <c r="D12" s="11">
        <f t="shared" si="0"/>
        <v>0.6756762979164268</v>
      </c>
      <c r="E12" s="21">
        <v>9303</v>
      </c>
      <c r="F12" s="11">
        <f t="shared" si="1"/>
        <v>7.3855900414015394E-3</v>
      </c>
      <c r="G12" s="21">
        <v>1001</v>
      </c>
      <c r="H12" s="11">
        <f t="shared" si="2"/>
        <v>7.9468726555336356E-4</v>
      </c>
    </row>
    <row r="13" spans="1:8" x14ac:dyDescent="0.55000000000000004">
      <c r="A13" s="12" t="s">
        <v>16</v>
      </c>
      <c r="B13" s="20">
        <v>1220823</v>
      </c>
      <c r="C13" s="21">
        <v>835681</v>
      </c>
      <c r="D13" s="11">
        <f t="shared" si="0"/>
        <v>0.68452265398014289</v>
      </c>
      <c r="E13" s="21">
        <v>7751</v>
      </c>
      <c r="F13" s="11">
        <f t="shared" si="1"/>
        <v>6.3489957184620542E-3</v>
      </c>
      <c r="G13" s="21">
        <v>839</v>
      </c>
      <c r="H13" s="11">
        <f t="shared" si="2"/>
        <v>6.8724131180359477E-4</v>
      </c>
    </row>
    <row r="14" spans="1:8" x14ac:dyDescent="0.55000000000000004">
      <c r="A14" s="12" t="s">
        <v>17</v>
      </c>
      <c r="B14" s="20">
        <v>2281989</v>
      </c>
      <c r="C14" s="21">
        <v>1459417</v>
      </c>
      <c r="D14" s="11">
        <f t="shared" si="0"/>
        <v>0.63953726332598448</v>
      </c>
      <c r="E14" s="21">
        <v>12622</v>
      </c>
      <c r="F14" s="11">
        <f t="shared" si="1"/>
        <v>5.5311397206559716E-3</v>
      </c>
      <c r="G14" s="21">
        <v>820</v>
      </c>
      <c r="H14" s="11">
        <f t="shared" si="2"/>
        <v>3.5933564973363149E-4</v>
      </c>
    </row>
    <row r="15" spans="1:8" x14ac:dyDescent="0.55000000000000004">
      <c r="A15" s="12" t="s">
        <v>18</v>
      </c>
      <c r="B15" s="20">
        <v>971288</v>
      </c>
      <c r="C15" s="21">
        <v>693455</v>
      </c>
      <c r="D15" s="11">
        <f t="shared" si="0"/>
        <v>0.71395404864468626</v>
      </c>
      <c r="E15" s="21">
        <v>7418</v>
      </c>
      <c r="F15" s="11">
        <f t="shared" si="1"/>
        <v>7.6372816301653063E-3</v>
      </c>
      <c r="G15" s="21">
        <v>951</v>
      </c>
      <c r="H15" s="11">
        <f t="shared" si="2"/>
        <v>9.7911227154046988E-4</v>
      </c>
    </row>
    <row r="16" spans="1:8" x14ac:dyDescent="0.55000000000000004">
      <c r="A16" s="12" t="s">
        <v>19</v>
      </c>
      <c r="B16" s="20">
        <v>1069562</v>
      </c>
      <c r="C16" s="21">
        <v>746353</v>
      </c>
      <c r="D16" s="11">
        <f t="shared" si="0"/>
        <v>0.69781181455586494</v>
      </c>
      <c r="E16" s="21">
        <v>6831</v>
      </c>
      <c r="F16" s="11">
        <f t="shared" si="1"/>
        <v>6.3867265291773639E-3</v>
      </c>
      <c r="G16" s="21">
        <v>1179</v>
      </c>
      <c r="H16" s="11">
        <f t="shared" si="2"/>
        <v>1.1023203890938534E-3</v>
      </c>
    </row>
    <row r="17" spans="1:8" x14ac:dyDescent="0.55000000000000004">
      <c r="A17" s="12" t="s">
        <v>20</v>
      </c>
      <c r="B17" s="20">
        <v>1862059.0000000002</v>
      </c>
      <c r="C17" s="21">
        <v>1259615</v>
      </c>
      <c r="D17" s="11">
        <f t="shared" si="0"/>
        <v>0.67646352773999097</v>
      </c>
      <c r="E17" s="21">
        <v>11397</v>
      </c>
      <c r="F17" s="11">
        <f t="shared" si="1"/>
        <v>6.1206438678903293E-3</v>
      </c>
      <c r="G17" s="21">
        <v>1313</v>
      </c>
      <c r="H17" s="11">
        <f t="shared" si="2"/>
        <v>7.051334033991403E-4</v>
      </c>
    </row>
    <row r="18" spans="1:8" x14ac:dyDescent="0.55000000000000004">
      <c r="A18" s="12" t="s">
        <v>21</v>
      </c>
      <c r="B18" s="20">
        <v>2907675</v>
      </c>
      <c r="C18" s="21">
        <v>1890928</v>
      </c>
      <c r="D18" s="11">
        <f t="shared" si="0"/>
        <v>0.65032302440953682</v>
      </c>
      <c r="E18" s="21">
        <v>16185</v>
      </c>
      <c r="F18" s="11">
        <f t="shared" si="1"/>
        <v>5.5663029740256392E-3</v>
      </c>
      <c r="G18" s="21">
        <v>1494</v>
      </c>
      <c r="H18" s="11">
        <f t="shared" si="2"/>
        <v>5.1381258221775133E-4</v>
      </c>
    </row>
    <row r="19" spans="1:8" x14ac:dyDescent="0.55000000000000004">
      <c r="A19" s="12" t="s">
        <v>22</v>
      </c>
      <c r="B19" s="20">
        <v>1955401</v>
      </c>
      <c r="C19" s="21">
        <v>1252943</v>
      </c>
      <c r="D19" s="11">
        <f t="shared" si="0"/>
        <v>0.64076013053077097</v>
      </c>
      <c r="E19" s="21">
        <v>13259</v>
      </c>
      <c r="F19" s="11">
        <f t="shared" si="1"/>
        <v>6.7807063615084578E-3</v>
      </c>
      <c r="G19" s="21">
        <v>780</v>
      </c>
      <c r="H19" s="11">
        <f t="shared" si="2"/>
        <v>3.9889516268018683E-4</v>
      </c>
    </row>
    <row r="20" spans="1:8" x14ac:dyDescent="0.55000000000000004">
      <c r="A20" s="12" t="s">
        <v>23</v>
      </c>
      <c r="B20" s="20">
        <v>1958101</v>
      </c>
      <c r="C20" s="21">
        <v>1252821</v>
      </c>
      <c r="D20" s="11">
        <f t="shared" si="0"/>
        <v>0.63981428945697894</v>
      </c>
      <c r="E20" s="21">
        <v>9425</v>
      </c>
      <c r="F20" s="11">
        <f t="shared" si="1"/>
        <v>4.8133370035559966E-3</v>
      </c>
      <c r="G20" s="21">
        <v>1102</v>
      </c>
      <c r="H20" s="11">
        <f t="shared" si="2"/>
        <v>5.6279017272347037E-4</v>
      </c>
    </row>
    <row r="21" spans="1:8" x14ac:dyDescent="0.55000000000000004">
      <c r="A21" s="12" t="s">
        <v>24</v>
      </c>
      <c r="B21" s="20">
        <v>7393799</v>
      </c>
      <c r="C21" s="21">
        <v>4517939</v>
      </c>
      <c r="D21" s="11">
        <f t="shared" si="0"/>
        <v>0.61104433593609997</v>
      </c>
      <c r="E21" s="21">
        <v>48500</v>
      </c>
      <c r="F21" s="11">
        <f t="shared" si="1"/>
        <v>6.559550780322808E-3</v>
      </c>
      <c r="G21" s="21">
        <v>6964</v>
      </c>
      <c r="H21" s="11">
        <f t="shared" si="2"/>
        <v>9.418703429725368E-4</v>
      </c>
    </row>
    <row r="22" spans="1:8" x14ac:dyDescent="0.55000000000000004">
      <c r="A22" s="12" t="s">
        <v>25</v>
      </c>
      <c r="B22" s="20">
        <v>6322892.0000000009</v>
      </c>
      <c r="C22" s="21">
        <v>3941447</v>
      </c>
      <c r="D22" s="11">
        <f t="shared" si="0"/>
        <v>0.62336143018099932</v>
      </c>
      <c r="E22" s="21">
        <v>37485</v>
      </c>
      <c r="F22" s="11">
        <f t="shared" si="1"/>
        <v>5.9284580536880897E-3</v>
      </c>
      <c r="G22" s="21">
        <v>3511</v>
      </c>
      <c r="H22" s="11">
        <f t="shared" si="2"/>
        <v>5.55283879591807E-4</v>
      </c>
    </row>
    <row r="23" spans="1:8" x14ac:dyDescent="0.55000000000000004">
      <c r="A23" s="12" t="s">
        <v>26</v>
      </c>
      <c r="B23" s="20">
        <v>13843329.000000002</v>
      </c>
      <c r="C23" s="21">
        <v>8227434</v>
      </c>
      <c r="D23" s="11">
        <f t="shared" si="0"/>
        <v>0.59432481883512256</v>
      </c>
      <c r="E23" s="21">
        <v>64771</v>
      </c>
      <c r="F23" s="11">
        <f t="shared" si="1"/>
        <v>4.6788601210012411E-3</v>
      </c>
      <c r="G23" s="21">
        <v>6681</v>
      </c>
      <c r="H23" s="11">
        <f t="shared" si="2"/>
        <v>4.8261512819640416E-4</v>
      </c>
    </row>
    <row r="24" spans="1:8" x14ac:dyDescent="0.55000000000000004">
      <c r="A24" s="12" t="s">
        <v>27</v>
      </c>
      <c r="B24" s="20">
        <v>9220206</v>
      </c>
      <c r="C24" s="21">
        <v>5582625</v>
      </c>
      <c r="D24" s="11">
        <f t="shared" si="0"/>
        <v>0.60547725289434962</v>
      </c>
      <c r="E24" s="21">
        <v>50315</v>
      </c>
      <c r="F24" s="11">
        <f t="shared" si="1"/>
        <v>5.457036426301104E-3</v>
      </c>
      <c r="G24" s="21">
        <v>3654</v>
      </c>
      <c r="H24" s="11">
        <f t="shared" si="2"/>
        <v>3.9630350992157873E-4</v>
      </c>
    </row>
    <row r="25" spans="1:8" x14ac:dyDescent="0.55000000000000004">
      <c r="A25" s="12" t="s">
        <v>28</v>
      </c>
      <c r="B25" s="20">
        <v>2213174</v>
      </c>
      <c r="C25" s="21">
        <v>1538586</v>
      </c>
      <c r="D25" s="11">
        <f t="shared" si="0"/>
        <v>0.69519432272383463</v>
      </c>
      <c r="E25" s="21">
        <v>9974</v>
      </c>
      <c r="F25" s="11">
        <f t="shared" si="1"/>
        <v>4.506649725688084E-3</v>
      </c>
      <c r="G25" s="21">
        <v>793</v>
      </c>
      <c r="H25" s="11">
        <f t="shared" si="2"/>
        <v>3.5830892645585029E-4</v>
      </c>
    </row>
    <row r="26" spans="1:8" x14ac:dyDescent="0.55000000000000004">
      <c r="A26" s="12" t="s">
        <v>29</v>
      </c>
      <c r="B26" s="20">
        <v>1047674</v>
      </c>
      <c r="C26" s="21">
        <v>687619</v>
      </c>
      <c r="D26" s="11">
        <f t="shared" si="0"/>
        <v>0.656329163461153</v>
      </c>
      <c r="E26" s="21">
        <v>6332</v>
      </c>
      <c r="F26" s="11">
        <f t="shared" si="1"/>
        <v>6.04386479000147E-3</v>
      </c>
      <c r="G26" s="21">
        <v>515</v>
      </c>
      <c r="H26" s="11">
        <f t="shared" si="2"/>
        <v>4.9156512426575438E-4</v>
      </c>
    </row>
    <row r="27" spans="1:8" x14ac:dyDescent="0.55000000000000004">
      <c r="A27" s="12" t="s">
        <v>30</v>
      </c>
      <c r="B27" s="20">
        <v>1132656</v>
      </c>
      <c r="C27" s="21">
        <v>704021</v>
      </c>
      <c r="D27" s="11">
        <f t="shared" si="0"/>
        <v>0.62156647737706772</v>
      </c>
      <c r="E27" s="21">
        <v>5418</v>
      </c>
      <c r="F27" s="11">
        <f t="shared" si="1"/>
        <v>4.7834470483536047E-3</v>
      </c>
      <c r="G27" s="21">
        <v>501</v>
      </c>
      <c r="H27" s="11">
        <f t="shared" si="2"/>
        <v>4.4232317667500107E-4</v>
      </c>
    </row>
    <row r="28" spans="1:8" x14ac:dyDescent="0.55000000000000004">
      <c r="A28" s="12" t="s">
        <v>31</v>
      </c>
      <c r="B28" s="20">
        <v>774582.99999999988</v>
      </c>
      <c r="C28" s="21">
        <v>493614</v>
      </c>
      <c r="D28" s="11">
        <f t="shared" si="0"/>
        <v>0.6372641795650047</v>
      </c>
      <c r="E28" s="21">
        <v>3589</v>
      </c>
      <c r="F28" s="11">
        <f t="shared" si="1"/>
        <v>4.6334608428018698E-3</v>
      </c>
      <c r="G28" s="21">
        <v>1671</v>
      </c>
      <c r="H28" s="11">
        <f t="shared" si="2"/>
        <v>2.1572897933468723E-3</v>
      </c>
    </row>
    <row r="29" spans="1:8" x14ac:dyDescent="0.55000000000000004">
      <c r="A29" s="12" t="s">
        <v>32</v>
      </c>
      <c r="B29" s="20">
        <v>820997</v>
      </c>
      <c r="C29" s="21">
        <v>517651</v>
      </c>
      <c r="D29" s="11">
        <f t="shared" si="0"/>
        <v>0.63051509323420185</v>
      </c>
      <c r="E29" s="21">
        <v>2877</v>
      </c>
      <c r="F29" s="11">
        <f t="shared" si="1"/>
        <v>3.5042758986939052E-3</v>
      </c>
      <c r="G29" s="21">
        <v>168</v>
      </c>
      <c r="H29" s="11">
        <f t="shared" si="2"/>
        <v>2.0462924955876819E-4</v>
      </c>
    </row>
    <row r="30" spans="1:8" x14ac:dyDescent="0.55000000000000004">
      <c r="A30" s="12" t="s">
        <v>33</v>
      </c>
      <c r="B30" s="20">
        <v>2071737</v>
      </c>
      <c r="C30" s="21">
        <v>1368494</v>
      </c>
      <c r="D30" s="11">
        <f t="shared" si="0"/>
        <v>0.66055392166090576</v>
      </c>
      <c r="E30" s="21">
        <v>11927</v>
      </c>
      <c r="F30" s="11">
        <f t="shared" si="1"/>
        <v>5.7570048707919971E-3</v>
      </c>
      <c r="G30" s="21">
        <v>2055</v>
      </c>
      <c r="H30" s="11">
        <f t="shared" si="2"/>
        <v>9.9192127186027951E-4</v>
      </c>
    </row>
    <row r="31" spans="1:8" x14ac:dyDescent="0.55000000000000004">
      <c r="A31" s="12" t="s">
        <v>34</v>
      </c>
      <c r="B31" s="20">
        <v>2016791</v>
      </c>
      <c r="C31" s="21">
        <v>1290135</v>
      </c>
      <c r="D31" s="11">
        <f t="shared" si="0"/>
        <v>0.639696924470607</v>
      </c>
      <c r="E31" s="21">
        <v>8887</v>
      </c>
      <c r="F31" s="11">
        <f t="shared" si="1"/>
        <v>4.4065051857133438E-3</v>
      </c>
      <c r="G31" s="21">
        <v>321</v>
      </c>
      <c r="H31" s="11">
        <f t="shared" si="2"/>
        <v>1.5916374081399609E-4</v>
      </c>
    </row>
    <row r="32" spans="1:8" x14ac:dyDescent="0.55000000000000004">
      <c r="A32" s="12" t="s">
        <v>35</v>
      </c>
      <c r="B32" s="20">
        <v>3686259.9999999995</v>
      </c>
      <c r="C32" s="21">
        <v>2321481</v>
      </c>
      <c r="D32" s="11">
        <f t="shared" si="0"/>
        <v>0.62976594163189803</v>
      </c>
      <c r="E32" s="21">
        <v>20947</v>
      </c>
      <c r="F32" s="11">
        <f t="shared" si="1"/>
        <v>5.6824532181669234E-3</v>
      </c>
      <c r="G32" s="21">
        <v>2006</v>
      </c>
      <c r="H32" s="11">
        <f t="shared" si="2"/>
        <v>5.4418299306071747E-4</v>
      </c>
    </row>
    <row r="33" spans="1:8" x14ac:dyDescent="0.55000000000000004">
      <c r="A33" s="12" t="s">
        <v>36</v>
      </c>
      <c r="B33" s="20">
        <v>7558801.9999999991</v>
      </c>
      <c r="C33" s="21">
        <v>4380288</v>
      </c>
      <c r="D33" s="11">
        <f t="shared" si="0"/>
        <v>0.57949500463168646</v>
      </c>
      <c r="E33" s="21">
        <v>34000</v>
      </c>
      <c r="F33" s="11">
        <f t="shared" si="1"/>
        <v>4.4980672863239443E-3</v>
      </c>
      <c r="G33" s="21">
        <v>2694</v>
      </c>
      <c r="H33" s="11">
        <f t="shared" si="2"/>
        <v>3.5640568439284433E-4</v>
      </c>
    </row>
    <row r="34" spans="1:8" x14ac:dyDescent="0.55000000000000004">
      <c r="A34" s="12" t="s">
        <v>37</v>
      </c>
      <c r="B34" s="20">
        <v>1800557</v>
      </c>
      <c r="C34" s="21">
        <v>1108498</v>
      </c>
      <c r="D34" s="11">
        <f t="shared" si="0"/>
        <v>0.6156417153136502</v>
      </c>
      <c r="E34" s="21">
        <v>9730</v>
      </c>
      <c r="F34" s="11">
        <f t="shared" si="1"/>
        <v>5.4038833538732735E-3</v>
      </c>
      <c r="G34" s="21">
        <v>957</v>
      </c>
      <c r="H34" s="11">
        <f t="shared" si="2"/>
        <v>5.3150219626482253E-4</v>
      </c>
    </row>
    <row r="35" spans="1:8" x14ac:dyDescent="0.55000000000000004">
      <c r="A35" s="12" t="s">
        <v>38</v>
      </c>
      <c r="B35" s="20">
        <v>1418843</v>
      </c>
      <c r="C35" s="21">
        <v>848096</v>
      </c>
      <c r="D35" s="11">
        <f t="shared" si="0"/>
        <v>0.59773773419610199</v>
      </c>
      <c r="E35" s="21">
        <v>6208</v>
      </c>
      <c r="F35" s="11">
        <f t="shared" si="1"/>
        <v>4.3753960092836209E-3</v>
      </c>
      <c r="G35" s="21">
        <v>251</v>
      </c>
      <c r="H35" s="11">
        <f t="shared" si="2"/>
        <v>1.769047033392701E-4</v>
      </c>
    </row>
    <row r="36" spans="1:8" x14ac:dyDescent="0.55000000000000004">
      <c r="A36" s="12" t="s">
        <v>39</v>
      </c>
      <c r="B36" s="20">
        <v>2530542</v>
      </c>
      <c r="C36" s="21">
        <v>1458211</v>
      </c>
      <c r="D36" s="11">
        <f t="shared" si="0"/>
        <v>0.57624453575558121</v>
      </c>
      <c r="E36" s="21">
        <v>11945</v>
      </c>
      <c r="F36" s="11">
        <f t="shared" si="1"/>
        <v>4.7203326402011905E-3</v>
      </c>
      <c r="G36" s="21">
        <v>755</v>
      </c>
      <c r="H36" s="11">
        <f t="shared" si="2"/>
        <v>2.983550559524402E-4</v>
      </c>
    </row>
    <row r="37" spans="1:8" x14ac:dyDescent="0.55000000000000004">
      <c r="A37" s="12" t="s">
        <v>40</v>
      </c>
      <c r="B37" s="20">
        <v>8839511</v>
      </c>
      <c r="C37" s="21">
        <v>4794189</v>
      </c>
      <c r="D37" s="11">
        <f t="shared" si="0"/>
        <v>0.54235907393519844</v>
      </c>
      <c r="E37" s="21">
        <v>50179</v>
      </c>
      <c r="F37" s="11">
        <f t="shared" si="1"/>
        <v>5.6766714810355459E-3</v>
      </c>
      <c r="G37" s="21">
        <v>5654</v>
      </c>
      <c r="H37" s="11">
        <f t="shared" si="2"/>
        <v>6.3962814232597256E-4</v>
      </c>
    </row>
    <row r="38" spans="1:8" x14ac:dyDescent="0.55000000000000004">
      <c r="A38" s="12" t="s">
        <v>41</v>
      </c>
      <c r="B38" s="20">
        <v>5523625</v>
      </c>
      <c r="C38" s="21">
        <v>3216800</v>
      </c>
      <c r="D38" s="11">
        <f t="shared" si="0"/>
        <v>0.58237117834755259</v>
      </c>
      <c r="E38" s="21">
        <v>27463</v>
      </c>
      <c r="F38" s="11">
        <f t="shared" si="1"/>
        <v>4.971916087714137E-3</v>
      </c>
      <c r="G38" s="21">
        <v>2702</v>
      </c>
      <c r="H38" s="11">
        <f t="shared" si="2"/>
        <v>4.891715132725339E-4</v>
      </c>
    </row>
    <row r="39" spans="1:8" x14ac:dyDescent="0.55000000000000004">
      <c r="A39" s="12" t="s">
        <v>42</v>
      </c>
      <c r="B39" s="20">
        <v>1344738.9999999998</v>
      </c>
      <c r="C39" s="21">
        <v>821759</v>
      </c>
      <c r="D39" s="11">
        <f t="shared" si="0"/>
        <v>0.61109181781743527</v>
      </c>
      <c r="E39" s="21">
        <v>5423</v>
      </c>
      <c r="F39" s="11">
        <f t="shared" si="1"/>
        <v>4.0327528241539817E-3</v>
      </c>
      <c r="G39" s="21">
        <v>808</v>
      </c>
      <c r="H39" s="11">
        <f t="shared" si="2"/>
        <v>6.0086009255327629E-4</v>
      </c>
    </row>
    <row r="40" spans="1:8" x14ac:dyDescent="0.55000000000000004">
      <c r="A40" s="12" t="s">
        <v>43</v>
      </c>
      <c r="B40" s="20">
        <v>944432</v>
      </c>
      <c r="C40" s="21">
        <v>581683</v>
      </c>
      <c r="D40" s="11">
        <f t="shared" si="0"/>
        <v>0.61590776254934188</v>
      </c>
      <c r="E40" s="21">
        <v>3112</v>
      </c>
      <c r="F40" s="11">
        <f t="shared" si="1"/>
        <v>3.2951022413471799E-3</v>
      </c>
      <c r="G40" s="21">
        <v>227</v>
      </c>
      <c r="H40" s="11">
        <f t="shared" si="2"/>
        <v>2.4035610822166126E-4</v>
      </c>
    </row>
    <row r="41" spans="1:8" x14ac:dyDescent="0.55000000000000004">
      <c r="A41" s="12" t="s">
        <v>44</v>
      </c>
      <c r="B41" s="20">
        <v>556788</v>
      </c>
      <c r="C41" s="21">
        <v>338917</v>
      </c>
      <c r="D41" s="11">
        <f t="shared" si="0"/>
        <v>0.60870025934466976</v>
      </c>
      <c r="E41" s="21">
        <v>2540</v>
      </c>
      <c r="F41" s="11">
        <f t="shared" si="1"/>
        <v>4.5618799255731082E-3</v>
      </c>
      <c r="G41" s="21">
        <v>165</v>
      </c>
      <c r="H41" s="11">
        <f t="shared" si="2"/>
        <v>2.9634259359037911E-4</v>
      </c>
    </row>
    <row r="42" spans="1:8" x14ac:dyDescent="0.55000000000000004">
      <c r="A42" s="12" t="s">
        <v>45</v>
      </c>
      <c r="B42" s="20">
        <v>672814.99999999988</v>
      </c>
      <c r="C42" s="21">
        <v>433941</v>
      </c>
      <c r="D42" s="11">
        <f t="shared" si="0"/>
        <v>0.64496332572846926</v>
      </c>
      <c r="E42" s="21">
        <v>4561</v>
      </c>
      <c r="F42" s="11">
        <f t="shared" si="1"/>
        <v>6.7789808491190012E-3</v>
      </c>
      <c r="G42" s="21">
        <v>430</v>
      </c>
      <c r="H42" s="11">
        <f t="shared" si="2"/>
        <v>6.3910584633220142E-4</v>
      </c>
    </row>
    <row r="43" spans="1:8" x14ac:dyDescent="0.55000000000000004">
      <c r="A43" s="12" t="s">
        <v>46</v>
      </c>
      <c r="B43" s="20">
        <v>1893791</v>
      </c>
      <c r="C43" s="21">
        <v>1132140</v>
      </c>
      <c r="D43" s="11">
        <f t="shared" si="0"/>
        <v>0.59781676013879037</v>
      </c>
      <c r="E43" s="21">
        <v>12224</v>
      </c>
      <c r="F43" s="11">
        <f t="shared" si="1"/>
        <v>6.4547777447458562E-3</v>
      </c>
      <c r="G43" s="21">
        <v>1843</v>
      </c>
      <c r="H43" s="11">
        <f t="shared" si="2"/>
        <v>9.7318025061899651E-4</v>
      </c>
    </row>
    <row r="44" spans="1:8" x14ac:dyDescent="0.55000000000000004">
      <c r="A44" s="12" t="s">
        <v>47</v>
      </c>
      <c r="B44" s="20">
        <v>2812432.9999999995</v>
      </c>
      <c r="C44" s="21">
        <v>1664602</v>
      </c>
      <c r="D44" s="11">
        <f t="shared" si="0"/>
        <v>0.59187258860922209</v>
      </c>
      <c r="E44" s="21">
        <v>10285</v>
      </c>
      <c r="F44" s="11">
        <f t="shared" si="1"/>
        <v>3.6569760061839702E-3</v>
      </c>
      <c r="G44" s="21">
        <v>611</v>
      </c>
      <c r="H44" s="11">
        <f t="shared" si="2"/>
        <v>2.1724961981316537E-4</v>
      </c>
    </row>
    <row r="45" spans="1:8" x14ac:dyDescent="0.55000000000000004">
      <c r="A45" s="12" t="s">
        <v>48</v>
      </c>
      <c r="B45" s="20">
        <v>1356110</v>
      </c>
      <c r="C45" s="21">
        <v>877764</v>
      </c>
      <c r="D45" s="11">
        <f t="shared" si="0"/>
        <v>0.64726607723562246</v>
      </c>
      <c r="E45" s="21">
        <v>4826</v>
      </c>
      <c r="F45" s="11">
        <f t="shared" si="1"/>
        <v>3.5587083643657228E-3</v>
      </c>
      <c r="G45" s="21">
        <v>486</v>
      </c>
      <c r="H45" s="11">
        <f t="shared" si="2"/>
        <v>3.5837800768374249E-4</v>
      </c>
    </row>
    <row r="46" spans="1:8" x14ac:dyDescent="0.55000000000000004">
      <c r="A46" s="12" t="s">
        <v>49</v>
      </c>
      <c r="B46" s="20">
        <v>734949</v>
      </c>
      <c r="C46" s="21">
        <v>465652</v>
      </c>
      <c r="D46" s="11">
        <f t="shared" si="0"/>
        <v>0.63358409903272195</v>
      </c>
      <c r="E46" s="21">
        <v>3277</v>
      </c>
      <c r="F46" s="11">
        <f t="shared" si="1"/>
        <v>4.4588127883703494E-3</v>
      </c>
      <c r="G46" s="21">
        <v>275</v>
      </c>
      <c r="H46" s="11">
        <f t="shared" si="2"/>
        <v>3.7417562307044433E-4</v>
      </c>
    </row>
    <row r="47" spans="1:8" x14ac:dyDescent="0.55000000000000004">
      <c r="A47" s="12" t="s">
        <v>50</v>
      </c>
      <c r="B47" s="20">
        <v>973896</v>
      </c>
      <c r="C47" s="21">
        <v>593876</v>
      </c>
      <c r="D47" s="11">
        <f t="shared" si="0"/>
        <v>0.60979406425326732</v>
      </c>
      <c r="E47" s="21">
        <v>3603</v>
      </c>
      <c r="F47" s="11">
        <f t="shared" si="1"/>
        <v>3.6995736711106729E-3</v>
      </c>
      <c r="G47" s="21">
        <v>43</v>
      </c>
      <c r="H47" s="11">
        <f t="shared" si="2"/>
        <v>4.4152558384057437E-5</v>
      </c>
    </row>
    <row r="48" spans="1:8" x14ac:dyDescent="0.55000000000000004">
      <c r="A48" s="12" t="s">
        <v>51</v>
      </c>
      <c r="B48" s="20">
        <v>1356219</v>
      </c>
      <c r="C48" s="21">
        <v>857619</v>
      </c>
      <c r="D48" s="11">
        <f t="shared" si="0"/>
        <v>0.63236026040042204</v>
      </c>
      <c r="E48" s="21">
        <v>6975</v>
      </c>
      <c r="F48" s="11">
        <f t="shared" si="1"/>
        <v>5.1429746965644925E-3</v>
      </c>
      <c r="G48" s="21">
        <v>400</v>
      </c>
      <c r="H48" s="11">
        <f t="shared" si="2"/>
        <v>2.9493761700728272E-4</v>
      </c>
    </row>
    <row r="49" spans="1:8" x14ac:dyDescent="0.55000000000000004">
      <c r="A49" s="12" t="s">
        <v>52</v>
      </c>
      <c r="B49" s="20">
        <v>701167</v>
      </c>
      <c r="C49" s="21">
        <v>430021</v>
      </c>
      <c r="D49" s="11">
        <f t="shared" si="0"/>
        <v>0.61329326679664042</v>
      </c>
      <c r="E49" s="21">
        <v>3138</v>
      </c>
      <c r="F49" s="11">
        <f t="shared" si="1"/>
        <v>4.4753960183522611E-3</v>
      </c>
      <c r="G49" s="21">
        <v>233</v>
      </c>
      <c r="H49" s="11">
        <f t="shared" si="2"/>
        <v>3.323031460408148E-4</v>
      </c>
    </row>
    <row r="50" spans="1:8" x14ac:dyDescent="0.55000000000000004">
      <c r="A50" s="12" t="s">
        <v>53</v>
      </c>
      <c r="B50" s="20">
        <v>5124170</v>
      </c>
      <c r="C50" s="21">
        <v>2972035</v>
      </c>
      <c r="D50" s="11">
        <f t="shared" si="0"/>
        <v>0.58000320051832788</v>
      </c>
      <c r="E50" s="21">
        <v>19615</v>
      </c>
      <c r="F50" s="11">
        <f t="shared" si="1"/>
        <v>3.8279370122380795E-3</v>
      </c>
      <c r="G50" s="21">
        <v>2212</v>
      </c>
      <c r="H50" s="11">
        <f t="shared" si="2"/>
        <v>4.3167966714609393E-4</v>
      </c>
    </row>
    <row r="51" spans="1:8" x14ac:dyDescent="0.55000000000000004">
      <c r="A51" s="12" t="s">
        <v>54</v>
      </c>
      <c r="B51" s="20">
        <v>818222</v>
      </c>
      <c r="C51" s="21">
        <v>484583</v>
      </c>
      <c r="D51" s="11">
        <f t="shared" si="0"/>
        <v>0.5922390255945208</v>
      </c>
      <c r="E51" s="21">
        <v>3565</v>
      </c>
      <c r="F51" s="11">
        <f t="shared" si="1"/>
        <v>4.3570082447062048E-3</v>
      </c>
      <c r="G51" s="21">
        <v>342</v>
      </c>
      <c r="H51" s="11">
        <f t="shared" si="2"/>
        <v>4.1797947256368075E-4</v>
      </c>
    </row>
    <row r="52" spans="1:8" x14ac:dyDescent="0.55000000000000004">
      <c r="A52" s="12" t="s">
        <v>55</v>
      </c>
      <c r="B52" s="20">
        <v>1335937.9999999998</v>
      </c>
      <c r="C52" s="21">
        <v>861477</v>
      </c>
      <c r="D52" s="11">
        <f t="shared" si="0"/>
        <v>0.64484803935511992</v>
      </c>
      <c r="E52" s="21">
        <v>6442</v>
      </c>
      <c r="F52" s="11">
        <f t="shared" si="1"/>
        <v>4.822080066589917E-3</v>
      </c>
      <c r="G52" s="21">
        <v>1563</v>
      </c>
      <c r="H52" s="11">
        <f t="shared" si="2"/>
        <v>1.1699644743992613E-3</v>
      </c>
    </row>
    <row r="53" spans="1:8" x14ac:dyDescent="0.55000000000000004">
      <c r="A53" s="12" t="s">
        <v>56</v>
      </c>
      <c r="B53" s="20">
        <v>1758645</v>
      </c>
      <c r="C53" s="21">
        <v>1129999</v>
      </c>
      <c r="D53" s="11">
        <f t="shared" si="0"/>
        <v>0.64253956881576446</v>
      </c>
      <c r="E53" s="21">
        <v>5746</v>
      </c>
      <c r="F53" s="11">
        <f t="shared" si="1"/>
        <v>3.267288167879248E-3</v>
      </c>
      <c r="G53" s="21">
        <v>672</v>
      </c>
      <c r="H53" s="11">
        <f t="shared" si="2"/>
        <v>3.8211236491730849E-4</v>
      </c>
    </row>
    <row r="54" spans="1:8" x14ac:dyDescent="0.55000000000000004">
      <c r="A54" s="12" t="s">
        <v>57</v>
      </c>
      <c r="B54" s="20">
        <v>1141741</v>
      </c>
      <c r="C54" s="21">
        <v>704291</v>
      </c>
      <c r="D54" s="11">
        <f t="shared" si="0"/>
        <v>0.61685706302918086</v>
      </c>
      <c r="E54" s="21">
        <v>6736</v>
      </c>
      <c r="F54" s="11">
        <f t="shared" si="1"/>
        <v>5.8997618549215631E-3</v>
      </c>
      <c r="G54" s="21">
        <v>492</v>
      </c>
      <c r="H54" s="11">
        <f t="shared" si="2"/>
        <v>4.3092084807324954E-4</v>
      </c>
    </row>
    <row r="55" spans="1:8" x14ac:dyDescent="0.55000000000000004">
      <c r="A55" s="12" t="s">
        <v>58</v>
      </c>
      <c r="B55" s="20">
        <v>1087241</v>
      </c>
      <c r="C55" s="21">
        <v>656859</v>
      </c>
      <c r="D55" s="11">
        <f t="shared" si="0"/>
        <v>0.60415216129634552</v>
      </c>
      <c r="E55" s="21">
        <v>5750</v>
      </c>
      <c r="F55" s="11">
        <f t="shared" si="1"/>
        <v>5.2886158634562162E-3</v>
      </c>
      <c r="G55" s="21">
        <v>560</v>
      </c>
      <c r="H55" s="11">
        <f t="shared" si="2"/>
        <v>5.1506519713660542E-4</v>
      </c>
    </row>
    <row r="56" spans="1:8" x14ac:dyDescent="0.55000000000000004">
      <c r="A56" s="12" t="s">
        <v>59</v>
      </c>
      <c r="B56" s="20">
        <v>1617517</v>
      </c>
      <c r="C56" s="21">
        <v>1009497</v>
      </c>
      <c r="D56" s="11">
        <f t="shared" si="0"/>
        <v>0.62410286877974075</v>
      </c>
      <c r="E56" s="21">
        <v>7525</v>
      </c>
      <c r="F56" s="11">
        <f t="shared" si="1"/>
        <v>4.6521922180725152E-3</v>
      </c>
      <c r="G56" s="21">
        <v>735</v>
      </c>
      <c r="H56" s="11">
        <f t="shared" si="2"/>
        <v>4.5440017013731541E-4</v>
      </c>
    </row>
    <row r="57" spans="1:8" x14ac:dyDescent="0.55000000000000004">
      <c r="A57" s="12" t="s">
        <v>60</v>
      </c>
      <c r="B57" s="20">
        <v>1485118</v>
      </c>
      <c r="C57" s="21">
        <v>671967</v>
      </c>
      <c r="D57" s="11">
        <f t="shared" si="0"/>
        <v>0.45246707669020242</v>
      </c>
      <c r="E57" s="21">
        <v>6653</v>
      </c>
      <c r="F57" s="11">
        <f t="shared" si="1"/>
        <v>4.4797787111865855E-3</v>
      </c>
      <c r="G57" s="21">
        <v>530</v>
      </c>
      <c r="H57" s="11">
        <f t="shared" si="2"/>
        <v>3.5687399923777099E-4</v>
      </c>
    </row>
    <row r="58" spans="1:8" ht="9.75" customHeight="1" x14ac:dyDescent="0.55000000000000004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55000000000000004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55000000000000004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55000000000000004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55000000000000004">
      <c r="A62" s="2" t="s">
        <v>64</v>
      </c>
    </row>
    <row r="63" spans="1:8" x14ac:dyDescent="0.55000000000000004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J3" sqref="J3"/>
    </sheetView>
  </sheetViews>
  <sheetFormatPr defaultRowHeight="18" x14ac:dyDescent="0.55000000000000004"/>
  <cols>
    <col min="1" max="1" width="13.58203125" customWidth="1"/>
    <col min="2" max="3" width="13.58203125" style="1" customWidth="1"/>
    <col min="4" max="4" width="13.58203125" customWidth="1"/>
    <col min="5" max="5" width="13.58203125" style="1" customWidth="1"/>
    <col min="6" max="6" width="13.58203125" customWidth="1"/>
    <col min="7" max="7" width="13.58203125" style="1" customWidth="1"/>
    <col min="8" max="8" width="13.58203125" customWidth="1"/>
    <col min="10" max="10" width="9.5" bestFit="1" customWidth="1"/>
  </cols>
  <sheetData>
    <row r="1" spans="1:8" x14ac:dyDescent="0.55000000000000004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55000000000000004">
      <c r="A2" s="2"/>
      <c r="B2" s="3"/>
      <c r="C2" s="3"/>
      <c r="D2" s="2"/>
      <c r="E2" s="3"/>
      <c r="F2" s="2"/>
      <c r="G2" s="3"/>
      <c r="H2" s="2"/>
    </row>
    <row r="3" spans="1:8" x14ac:dyDescent="0.55000000000000004">
      <c r="A3" s="4"/>
      <c r="B3" s="5"/>
      <c r="C3" s="5"/>
      <c r="D3" s="4"/>
      <c r="E3" s="19"/>
      <c r="F3" s="6"/>
      <c r="G3" s="55"/>
      <c r="H3" s="53" t="str">
        <f>'進捗状況 (都道府県別)'!H3</f>
        <v>（6月24日公表時点）</v>
      </c>
    </row>
    <row r="4" spans="1:8" x14ac:dyDescent="0.55000000000000004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55000000000000004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44735</v>
      </c>
      <c r="H5" s="94"/>
    </row>
    <row r="6" spans="1:8" ht="23.25" customHeight="1" x14ac:dyDescent="0.55000000000000004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55000000000000004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55000000000000004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5" customHeight="1" x14ac:dyDescent="0.55000000000000004">
      <c r="A9" s="71"/>
      <c r="B9" s="76"/>
      <c r="C9" s="89"/>
      <c r="D9" s="73"/>
      <c r="E9" s="89"/>
      <c r="F9" s="73"/>
      <c r="G9" s="89"/>
      <c r="H9" s="73"/>
    </row>
    <row r="10" spans="1:8" x14ac:dyDescent="0.55000000000000004">
      <c r="A10" s="10" t="s">
        <v>69</v>
      </c>
      <c r="B10" s="20">
        <v>27549031.999999996</v>
      </c>
      <c r="C10" s="21">
        <f>SUM(C11:C30)</f>
        <v>15986773</v>
      </c>
      <c r="D10" s="11">
        <f>C10/$B10</f>
        <v>0.58030253113793628</v>
      </c>
      <c r="E10" s="21">
        <f>SUM(E11:E30)</f>
        <v>145641</v>
      </c>
      <c r="F10" s="11">
        <f>E10/$B10</f>
        <v>5.2866104333538838E-3</v>
      </c>
      <c r="G10" s="21">
        <f>SUM(G11:G30)</f>
        <v>12297</v>
      </c>
      <c r="H10" s="11">
        <f>G10/$B10</f>
        <v>4.4636777074417723E-4</v>
      </c>
    </row>
    <row r="11" spans="1:8" x14ac:dyDescent="0.55000000000000004">
      <c r="A11" s="12" t="s">
        <v>70</v>
      </c>
      <c r="B11" s="20">
        <v>1961575</v>
      </c>
      <c r="C11" s="21">
        <v>1158207</v>
      </c>
      <c r="D11" s="11">
        <f t="shared" ref="D11:D30" si="0">C11/$B11</f>
        <v>0.59044747205689307</v>
      </c>
      <c r="E11" s="21">
        <v>12854</v>
      </c>
      <c r="F11" s="11">
        <f t="shared" ref="F11:F30" si="1">E11/$B11</f>
        <v>6.5528975440653555E-3</v>
      </c>
      <c r="G11" s="21">
        <v>743</v>
      </c>
      <c r="H11" s="11">
        <f t="shared" ref="H11:H30" si="2">G11/$B11</f>
        <v>3.78777258070683E-4</v>
      </c>
    </row>
    <row r="12" spans="1:8" x14ac:dyDescent="0.55000000000000004">
      <c r="A12" s="12" t="s">
        <v>71</v>
      </c>
      <c r="B12" s="20">
        <v>1065932</v>
      </c>
      <c r="C12" s="21">
        <v>637528</v>
      </c>
      <c r="D12" s="11">
        <f t="shared" si="0"/>
        <v>0.59809443754385838</v>
      </c>
      <c r="E12" s="21">
        <v>6307</v>
      </c>
      <c r="F12" s="11">
        <f t="shared" si="1"/>
        <v>5.91688775644225E-3</v>
      </c>
      <c r="G12" s="21">
        <v>293</v>
      </c>
      <c r="H12" s="11">
        <f t="shared" si="2"/>
        <v>2.7487682141074667E-4</v>
      </c>
    </row>
    <row r="13" spans="1:8" x14ac:dyDescent="0.55000000000000004">
      <c r="A13" s="12" t="s">
        <v>72</v>
      </c>
      <c r="B13" s="20">
        <v>1324589</v>
      </c>
      <c r="C13" s="21">
        <v>794169</v>
      </c>
      <c r="D13" s="11">
        <f t="shared" si="0"/>
        <v>0.59955880654301075</v>
      </c>
      <c r="E13" s="21">
        <v>10206</v>
      </c>
      <c r="F13" s="11">
        <f t="shared" si="1"/>
        <v>7.7050315229856203E-3</v>
      </c>
      <c r="G13" s="21">
        <v>808</v>
      </c>
      <c r="H13" s="11">
        <f t="shared" si="2"/>
        <v>6.1000053601532249E-4</v>
      </c>
    </row>
    <row r="14" spans="1:8" x14ac:dyDescent="0.55000000000000004">
      <c r="A14" s="12" t="s">
        <v>73</v>
      </c>
      <c r="B14" s="20">
        <v>974726</v>
      </c>
      <c r="C14" s="21">
        <v>605372</v>
      </c>
      <c r="D14" s="11">
        <f t="shared" si="0"/>
        <v>0.62106889525877018</v>
      </c>
      <c r="E14" s="21">
        <v>5428</v>
      </c>
      <c r="F14" s="11">
        <f t="shared" si="1"/>
        <v>5.5687444471574574E-3</v>
      </c>
      <c r="G14" s="21">
        <v>431</v>
      </c>
      <c r="H14" s="11">
        <f t="shared" si="2"/>
        <v>4.4217554471718206E-4</v>
      </c>
    </row>
    <row r="15" spans="1:8" x14ac:dyDescent="0.55000000000000004">
      <c r="A15" s="12" t="s">
        <v>74</v>
      </c>
      <c r="B15" s="20">
        <v>3759920</v>
      </c>
      <c r="C15" s="21">
        <v>2284260</v>
      </c>
      <c r="D15" s="11">
        <f t="shared" si="0"/>
        <v>0.60752888359326795</v>
      </c>
      <c r="E15" s="21">
        <v>19663</v>
      </c>
      <c r="F15" s="11">
        <f t="shared" si="1"/>
        <v>5.2296325453733061E-3</v>
      </c>
      <c r="G15" s="21">
        <v>1559</v>
      </c>
      <c r="H15" s="11">
        <f t="shared" si="2"/>
        <v>4.1463648162726869E-4</v>
      </c>
    </row>
    <row r="16" spans="1:8" x14ac:dyDescent="0.55000000000000004">
      <c r="A16" s="12" t="s">
        <v>75</v>
      </c>
      <c r="B16" s="20">
        <v>1521562.0000000002</v>
      </c>
      <c r="C16" s="21">
        <v>881150</v>
      </c>
      <c r="D16" s="11">
        <f t="shared" si="0"/>
        <v>0.57910883684003667</v>
      </c>
      <c r="E16" s="21">
        <v>7308</v>
      </c>
      <c r="F16" s="11">
        <f t="shared" si="1"/>
        <v>4.8029590644350995E-3</v>
      </c>
      <c r="G16" s="21">
        <v>763</v>
      </c>
      <c r="H16" s="11">
        <f t="shared" si="2"/>
        <v>5.0145836975423936E-4</v>
      </c>
    </row>
    <row r="17" spans="1:8" x14ac:dyDescent="0.55000000000000004">
      <c r="A17" s="12" t="s">
        <v>76</v>
      </c>
      <c r="B17" s="20">
        <v>718601</v>
      </c>
      <c r="C17" s="21">
        <v>441956</v>
      </c>
      <c r="D17" s="11">
        <f t="shared" si="0"/>
        <v>0.61502280124853714</v>
      </c>
      <c r="E17" s="21">
        <v>4614</v>
      </c>
      <c r="F17" s="11">
        <f t="shared" si="1"/>
        <v>6.4208093225586937E-3</v>
      </c>
      <c r="G17" s="21">
        <v>112</v>
      </c>
      <c r="H17" s="11">
        <f t="shared" si="2"/>
        <v>1.558583970798816E-4</v>
      </c>
    </row>
    <row r="18" spans="1:8" x14ac:dyDescent="0.55000000000000004">
      <c r="A18" s="12" t="s">
        <v>77</v>
      </c>
      <c r="B18" s="20">
        <v>784774</v>
      </c>
      <c r="C18" s="21">
        <v>517934</v>
      </c>
      <c r="D18" s="11">
        <f t="shared" si="0"/>
        <v>0.65997854159286617</v>
      </c>
      <c r="E18" s="21">
        <v>4172</v>
      </c>
      <c r="F18" s="11">
        <f t="shared" si="1"/>
        <v>5.3161801996498351E-3</v>
      </c>
      <c r="G18" s="21">
        <v>431</v>
      </c>
      <c r="H18" s="11">
        <f t="shared" si="2"/>
        <v>5.4920270039527307E-4</v>
      </c>
    </row>
    <row r="19" spans="1:8" x14ac:dyDescent="0.55000000000000004">
      <c r="A19" s="12" t="s">
        <v>78</v>
      </c>
      <c r="B19" s="20">
        <v>694295.99999999988</v>
      </c>
      <c r="C19" s="21">
        <v>435219</v>
      </c>
      <c r="D19" s="11">
        <f t="shared" si="0"/>
        <v>0.62684935531819297</v>
      </c>
      <c r="E19" s="21">
        <v>4367</v>
      </c>
      <c r="F19" s="11">
        <f t="shared" si="1"/>
        <v>6.2898245128878757E-3</v>
      </c>
      <c r="G19" s="21">
        <v>623</v>
      </c>
      <c r="H19" s="11">
        <f t="shared" si="2"/>
        <v>8.9731180937237156E-4</v>
      </c>
    </row>
    <row r="20" spans="1:8" x14ac:dyDescent="0.55000000000000004">
      <c r="A20" s="12" t="s">
        <v>79</v>
      </c>
      <c r="B20" s="20">
        <v>799966</v>
      </c>
      <c r="C20" s="21">
        <v>496719</v>
      </c>
      <c r="D20" s="11">
        <f t="shared" si="0"/>
        <v>0.62092513931842108</v>
      </c>
      <c r="E20" s="21">
        <v>2567</v>
      </c>
      <c r="F20" s="11">
        <f t="shared" si="1"/>
        <v>3.2088863776710509E-3</v>
      </c>
      <c r="G20" s="21">
        <v>109</v>
      </c>
      <c r="H20" s="11">
        <f t="shared" si="2"/>
        <v>1.3625579087111201E-4</v>
      </c>
    </row>
    <row r="21" spans="1:8" x14ac:dyDescent="0.55000000000000004">
      <c r="A21" s="12" t="s">
        <v>80</v>
      </c>
      <c r="B21" s="20">
        <v>2300944</v>
      </c>
      <c r="C21" s="21">
        <v>1297235</v>
      </c>
      <c r="D21" s="11">
        <f t="shared" si="0"/>
        <v>0.56378382090133439</v>
      </c>
      <c r="E21" s="21">
        <v>10733</v>
      </c>
      <c r="F21" s="11">
        <f t="shared" si="1"/>
        <v>4.6646072220792858E-3</v>
      </c>
      <c r="G21" s="21">
        <v>1010</v>
      </c>
      <c r="H21" s="11">
        <f t="shared" si="2"/>
        <v>4.3895027432219123E-4</v>
      </c>
    </row>
    <row r="22" spans="1:8" x14ac:dyDescent="0.55000000000000004">
      <c r="A22" s="12" t="s">
        <v>81</v>
      </c>
      <c r="B22" s="20">
        <v>1400720</v>
      </c>
      <c r="C22" s="21">
        <v>779554</v>
      </c>
      <c r="D22" s="11">
        <f t="shared" si="0"/>
        <v>0.55653806613741508</v>
      </c>
      <c r="E22" s="21">
        <v>6058</v>
      </c>
      <c r="F22" s="11">
        <f t="shared" si="1"/>
        <v>4.3249186132845964E-3</v>
      </c>
      <c r="G22" s="21">
        <v>381</v>
      </c>
      <c r="H22" s="11">
        <f t="shared" si="2"/>
        <v>2.7200296990119368E-4</v>
      </c>
    </row>
    <row r="23" spans="1:8" x14ac:dyDescent="0.55000000000000004">
      <c r="A23" s="12" t="s">
        <v>82</v>
      </c>
      <c r="B23" s="20">
        <v>2739963</v>
      </c>
      <c r="C23" s="21">
        <v>1391124</v>
      </c>
      <c r="D23" s="11">
        <f t="shared" si="0"/>
        <v>0.50771634507473273</v>
      </c>
      <c r="E23" s="21">
        <v>18052</v>
      </c>
      <c r="F23" s="11">
        <f t="shared" si="1"/>
        <v>6.5884101354653328E-3</v>
      </c>
      <c r="G23" s="21">
        <v>2110</v>
      </c>
      <c r="H23" s="11">
        <f t="shared" si="2"/>
        <v>7.7008339163704036E-4</v>
      </c>
    </row>
    <row r="24" spans="1:8" x14ac:dyDescent="0.55000000000000004">
      <c r="A24" s="12" t="s">
        <v>83</v>
      </c>
      <c r="B24" s="20">
        <v>831479.00000000012</v>
      </c>
      <c r="C24" s="21">
        <v>463143</v>
      </c>
      <c r="D24" s="11">
        <f t="shared" si="0"/>
        <v>0.55701106101296594</v>
      </c>
      <c r="E24" s="21">
        <v>3349</v>
      </c>
      <c r="F24" s="11">
        <f t="shared" si="1"/>
        <v>4.0277625772869785E-3</v>
      </c>
      <c r="G24" s="21">
        <v>388</v>
      </c>
      <c r="H24" s="11">
        <f t="shared" si="2"/>
        <v>4.6663836368687598E-4</v>
      </c>
    </row>
    <row r="25" spans="1:8" x14ac:dyDescent="0.55000000000000004">
      <c r="A25" s="12" t="s">
        <v>84</v>
      </c>
      <c r="B25" s="20">
        <v>1526835</v>
      </c>
      <c r="C25" s="21">
        <v>849175</v>
      </c>
      <c r="D25" s="11">
        <f t="shared" si="0"/>
        <v>0.55616684186568943</v>
      </c>
      <c r="E25" s="21">
        <v>8669</v>
      </c>
      <c r="F25" s="11">
        <f t="shared" si="1"/>
        <v>5.6777582384475072E-3</v>
      </c>
      <c r="G25" s="21">
        <v>736</v>
      </c>
      <c r="H25" s="11">
        <f t="shared" si="2"/>
        <v>4.820429188484676E-4</v>
      </c>
    </row>
    <row r="26" spans="1:8" x14ac:dyDescent="0.55000000000000004">
      <c r="A26" s="12" t="s">
        <v>85</v>
      </c>
      <c r="B26" s="20">
        <v>708155</v>
      </c>
      <c r="C26" s="21">
        <v>399965</v>
      </c>
      <c r="D26" s="11">
        <f t="shared" si="0"/>
        <v>0.56479866695850489</v>
      </c>
      <c r="E26" s="21">
        <v>4857</v>
      </c>
      <c r="F26" s="11">
        <f t="shared" si="1"/>
        <v>6.8586679469890069E-3</v>
      </c>
      <c r="G26" s="21">
        <v>348</v>
      </c>
      <c r="H26" s="11">
        <f t="shared" si="2"/>
        <v>4.9141783931483927E-4</v>
      </c>
    </row>
    <row r="27" spans="1:8" x14ac:dyDescent="0.55000000000000004">
      <c r="A27" s="12" t="s">
        <v>86</v>
      </c>
      <c r="B27" s="20">
        <v>1194817</v>
      </c>
      <c r="C27" s="21">
        <v>673183</v>
      </c>
      <c r="D27" s="11">
        <f t="shared" si="0"/>
        <v>0.56341933534591493</v>
      </c>
      <c r="E27" s="21">
        <v>4709</v>
      </c>
      <c r="F27" s="11">
        <f t="shared" si="1"/>
        <v>3.9411893202055213E-3</v>
      </c>
      <c r="G27" s="21">
        <v>349</v>
      </c>
      <c r="H27" s="11">
        <f t="shared" si="2"/>
        <v>2.9209494006195093E-4</v>
      </c>
    </row>
    <row r="28" spans="1:8" x14ac:dyDescent="0.55000000000000004">
      <c r="A28" s="12" t="s">
        <v>87</v>
      </c>
      <c r="B28" s="20">
        <v>944709</v>
      </c>
      <c r="C28" s="21">
        <v>568227</v>
      </c>
      <c r="D28" s="11">
        <f t="shared" si="0"/>
        <v>0.60148363146746775</v>
      </c>
      <c r="E28" s="21">
        <v>4656</v>
      </c>
      <c r="F28" s="11">
        <f t="shared" si="1"/>
        <v>4.9285017926155037E-3</v>
      </c>
      <c r="G28" s="21">
        <v>335</v>
      </c>
      <c r="H28" s="11">
        <f t="shared" si="2"/>
        <v>3.5460655080029934E-4</v>
      </c>
    </row>
    <row r="29" spans="1:8" x14ac:dyDescent="0.55000000000000004">
      <c r="A29" s="12" t="s">
        <v>88</v>
      </c>
      <c r="B29" s="20">
        <v>1562767</v>
      </c>
      <c r="C29" s="21">
        <v>865671</v>
      </c>
      <c r="D29" s="11">
        <f t="shared" si="0"/>
        <v>0.55393478362417425</v>
      </c>
      <c r="E29" s="21">
        <v>4564</v>
      </c>
      <c r="F29" s="11">
        <f t="shared" si="1"/>
        <v>2.920460951632585E-3</v>
      </c>
      <c r="G29" s="21">
        <v>453</v>
      </c>
      <c r="H29" s="11">
        <f t="shared" si="2"/>
        <v>2.8987046693461019E-4</v>
      </c>
    </row>
    <row r="30" spans="1:8" x14ac:dyDescent="0.55000000000000004">
      <c r="A30" s="12" t="s">
        <v>89</v>
      </c>
      <c r="B30" s="20">
        <v>732702</v>
      </c>
      <c r="C30" s="21">
        <v>446982</v>
      </c>
      <c r="D30" s="11">
        <f t="shared" si="0"/>
        <v>0.61004610332713705</v>
      </c>
      <c r="E30" s="21">
        <v>2508</v>
      </c>
      <c r="F30" s="11">
        <f t="shared" si="1"/>
        <v>3.4229468460574694E-3</v>
      </c>
      <c r="G30" s="21">
        <v>315</v>
      </c>
      <c r="H30" s="11">
        <f t="shared" si="2"/>
        <v>4.2991557277037595E-4</v>
      </c>
    </row>
    <row r="31" spans="1:8" x14ac:dyDescent="0.55000000000000004">
      <c r="A31" s="4"/>
      <c r="B31" s="13"/>
      <c r="C31" s="14"/>
      <c r="D31" s="15"/>
      <c r="E31" s="14"/>
      <c r="F31" s="15"/>
      <c r="G31" s="14"/>
      <c r="H31" s="15"/>
    </row>
    <row r="32" spans="1:8" x14ac:dyDescent="0.55000000000000004">
      <c r="A32" s="4"/>
      <c r="B32" s="13"/>
      <c r="C32" s="14"/>
      <c r="D32" s="15"/>
      <c r="E32" s="14"/>
      <c r="F32" s="15"/>
      <c r="G32" s="14"/>
      <c r="H32" s="15"/>
    </row>
    <row r="33" spans="1:8" x14ac:dyDescent="0.55000000000000004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55000000000000004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44735</v>
      </c>
      <c r="H34" s="92"/>
    </row>
    <row r="35" spans="1:8" ht="24" customHeight="1" x14ac:dyDescent="0.55000000000000004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55000000000000004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55000000000000004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5" customHeight="1" x14ac:dyDescent="0.55000000000000004">
      <c r="A38" s="71"/>
      <c r="B38" s="76"/>
      <c r="C38" s="89"/>
      <c r="D38" s="73"/>
      <c r="E38" s="89"/>
      <c r="F38" s="73"/>
      <c r="G38" s="89"/>
      <c r="H38" s="73"/>
    </row>
    <row r="39" spans="1:8" x14ac:dyDescent="0.55000000000000004">
      <c r="A39" s="10" t="s">
        <v>69</v>
      </c>
      <c r="B39" s="20">
        <v>9572763</v>
      </c>
      <c r="C39" s="21">
        <v>5602441</v>
      </c>
      <c r="D39" s="11">
        <f>C39/$B39</f>
        <v>0.58524806265442908</v>
      </c>
      <c r="E39" s="21">
        <v>44816</v>
      </c>
      <c r="F39" s="11">
        <f>E39/$B39</f>
        <v>4.681615955602369E-3</v>
      </c>
      <c r="G39" s="21">
        <v>4447</v>
      </c>
      <c r="H39" s="11">
        <f>G39/$B39</f>
        <v>4.6454717410218975E-4</v>
      </c>
    </row>
    <row r="40" spans="1:8" ht="18.75" customHeight="1" x14ac:dyDescent="0.55000000000000004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55000000000000004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55000000000000004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55000000000000004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55000000000000004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55000000000000004">
      <c r="A45" s="54" t="s">
        <v>65</v>
      </c>
      <c r="B45" s="56"/>
      <c r="C45" s="56"/>
      <c r="E45" s="56"/>
      <c r="G45" s="56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1"/>
  <sheetViews>
    <sheetView view="pageBreakPreview" topLeftCell="B1" zoomScale="99" zoomScaleNormal="100" zoomScaleSheetLayoutView="99" workbookViewId="0">
      <selection activeCell="E1" sqref="E1"/>
    </sheetView>
  </sheetViews>
  <sheetFormatPr defaultRowHeight="18" x14ac:dyDescent="0.55000000000000004"/>
  <cols>
    <col min="1" max="1" width="12.75" customWidth="1"/>
    <col min="2" max="2" width="14.08203125" style="27" customWidth="1"/>
    <col min="3" max="4" width="13.83203125" customWidth="1"/>
    <col min="5" max="6" width="14" customWidth="1"/>
    <col min="7" max="8" width="14.08203125" customWidth="1"/>
    <col min="9" max="9" width="12.83203125" customWidth="1"/>
    <col min="10" max="19" width="13.08203125" customWidth="1"/>
    <col min="21" max="21" width="11.58203125" bestFit="1" customWidth="1"/>
  </cols>
  <sheetData>
    <row r="1" spans="1:21" x14ac:dyDescent="0.55000000000000004">
      <c r="A1" s="22" t="s">
        <v>94</v>
      </c>
      <c r="B1" s="23"/>
      <c r="C1" s="24"/>
      <c r="D1" s="24"/>
      <c r="E1" s="24"/>
      <c r="F1" s="24"/>
      <c r="J1" s="25"/>
    </row>
    <row r="2" spans="1:21" x14ac:dyDescent="0.55000000000000004">
      <c r="A2" s="22"/>
      <c r="B2" s="22"/>
      <c r="C2" s="22"/>
      <c r="D2" s="22"/>
      <c r="E2" s="22"/>
      <c r="F2" s="22"/>
      <c r="G2" s="22"/>
      <c r="H2" s="22"/>
      <c r="I2" s="22"/>
      <c r="O2" s="26"/>
      <c r="P2" s="26"/>
      <c r="Q2" s="26"/>
      <c r="R2" s="26"/>
      <c r="S2" s="26" t="str">
        <f>'進捗状況 (都道府県別)'!H3</f>
        <v>（6月24日公表時点）</v>
      </c>
    </row>
    <row r="3" spans="1:21" x14ac:dyDescent="0.55000000000000004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3"/>
    </row>
    <row r="4" spans="1:21" x14ac:dyDescent="0.55000000000000004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6"/>
      <c r="O4" s="107"/>
      <c r="P4" s="105" t="s">
        <v>99</v>
      </c>
      <c r="Q4" s="106"/>
      <c r="R4" s="106"/>
      <c r="S4" s="107"/>
    </row>
    <row r="5" spans="1:21" x14ac:dyDescent="0.55000000000000004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1" t="s">
        <v>106</v>
      </c>
      <c r="P5" s="66"/>
      <c r="Q5" s="67"/>
      <c r="R5" s="59" t="s">
        <v>107</v>
      </c>
      <c r="S5" s="59" t="s">
        <v>108</v>
      </c>
    </row>
    <row r="6" spans="1:21" x14ac:dyDescent="0.55000000000000004">
      <c r="A6" s="98"/>
      <c r="B6" s="98"/>
      <c r="C6" s="58" t="s">
        <v>9</v>
      </c>
      <c r="D6" s="58" t="s">
        <v>109</v>
      </c>
      <c r="E6" s="58" t="s">
        <v>9</v>
      </c>
      <c r="F6" s="58" t="s">
        <v>109</v>
      </c>
      <c r="G6" s="58" t="s">
        <v>9</v>
      </c>
      <c r="H6" s="58" t="s">
        <v>109</v>
      </c>
      <c r="I6" s="108" t="s">
        <v>9</v>
      </c>
      <c r="J6" s="109"/>
      <c r="K6" s="109"/>
      <c r="L6" s="109"/>
      <c r="M6" s="109"/>
      <c r="N6" s="109"/>
      <c r="O6" s="110"/>
      <c r="P6" s="58" t="s">
        <v>9</v>
      </c>
      <c r="Q6" s="58" t="s">
        <v>109</v>
      </c>
      <c r="R6" s="62" t="s">
        <v>110</v>
      </c>
      <c r="S6" s="62" t="s">
        <v>110</v>
      </c>
      <c r="U6" s="27" t="s">
        <v>111</v>
      </c>
    </row>
    <row r="7" spans="1:21" x14ac:dyDescent="0.55000000000000004">
      <c r="A7" s="28" t="s">
        <v>13</v>
      </c>
      <c r="B7" s="32">
        <f>C7+E7+G7+P7</f>
        <v>283373653</v>
      </c>
      <c r="C7" s="32">
        <f>SUM(C8:C54)</f>
        <v>103689610</v>
      </c>
      <c r="D7" s="31">
        <f t="shared" ref="D7:D54" si="0">C7/U7</f>
        <v>0.81874207060245752</v>
      </c>
      <c r="E7" s="32">
        <f>SUM(E8:E54)</f>
        <v>102240220</v>
      </c>
      <c r="F7" s="31">
        <f t="shared" ref="F7:F54" si="1">E7/U7</f>
        <v>0.80729756261645491</v>
      </c>
      <c r="G7" s="32">
        <f>SUM(G8:G54)</f>
        <v>77242491</v>
      </c>
      <c r="H7" s="31">
        <f>G7/U7</f>
        <v>0.60991334637898331</v>
      </c>
      <c r="I7" s="32">
        <f t="shared" ref="I7:J7" si="2">SUM(I8:I54)</f>
        <v>1029978</v>
      </c>
      <c r="J7" s="32">
        <f t="shared" si="2"/>
        <v>5266880</v>
      </c>
      <c r="K7" s="32">
        <f t="shared" ref="K7:P7" si="3">SUM(K8:K54)</f>
        <v>23229990</v>
      </c>
      <c r="L7" s="32">
        <f t="shared" si="3"/>
        <v>25430928</v>
      </c>
      <c r="M7" s="32">
        <f t="shared" si="3"/>
        <v>13699940</v>
      </c>
      <c r="N7" s="32">
        <f t="shared" si="3"/>
        <v>6519487</v>
      </c>
      <c r="O7" s="32">
        <f t="shared" si="3"/>
        <v>2065288</v>
      </c>
      <c r="P7" s="63">
        <f t="shared" si="3"/>
        <v>201332</v>
      </c>
      <c r="Q7" s="64">
        <f>P7/U7</f>
        <v>1.5897347724476347E-3</v>
      </c>
      <c r="R7" s="63">
        <f t="shared" ref="R7:S7" si="4">SUM(R8:R54)</f>
        <v>5996</v>
      </c>
      <c r="S7" s="63">
        <f t="shared" si="4"/>
        <v>195336</v>
      </c>
      <c r="U7" s="1">
        <v>126645025</v>
      </c>
    </row>
    <row r="8" spans="1:21" x14ac:dyDescent="0.55000000000000004">
      <c r="A8" s="33" t="s">
        <v>14</v>
      </c>
      <c r="B8" s="32">
        <f>C8+E8+G8+P8</f>
        <v>11890707</v>
      </c>
      <c r="C8" s="34">
        <f>SUM(一般接種!D7+一般接種!G7+一般接種!J7+一般接種!M7+医療従事者等!C5)</f>
        <v>4318208</v>
      </c>
      <c r="D8" s="30">
        <f t="shared" si="0"/>
        <v>0.8261978191188426</v>
      </c>
      <c r="E8" s="34">
        <f>SUM(一般接種!E7+一般接種!H7+一般接種!K7+一般接種!N7+医療従事者等!D5)</f>
        <v>4252601</v>
      </c>
      <c r="F8" s="31">
        <f t="shared" si="1"/>
        <v>0.81364530652127209</v>
      </c>
      <c r="G8" s="29">
        <f>SUM(I8:O8)</f>
        <v>3314376</v>
      </c>
      <c r="H8" s="31">
        <f t="shared" ref="H8:H54" si="5">G8/U8</f>
        <v>0.63413578571014484</v>
      </c>
      <c r="I8" s="35">
        <v>42002</v>
      </c>
      <c r="J8" s="35">
        <v>230580</v>
      </c>
      <c r="K8" s="35">
        <v>921524</v>
      </c>
      <c r="L8" s="35">
        <v>1073854</v>
      </c>
      <c r="M8" s="35">
        <v>653308</v>
      </c>
      <c r="N8" s="35">
        <v>304090</v>
      </c>
      <c r="O8" s="35">
        <v>89018</v>
      </c>
      <c r="P8" s="35">
        <f>SUM(R8:S8)</f>
        <v>5522</v>
      </c>
      <c r="Q8" s="65">
        <f t="shared" ref="Q8:Q54" si="6">P8/U8</f>
        <v>1.0565179716155982E-3</v>
      </c>
      <c r="R8" s="35">
        <v>127</v>
      </c>
      <c r="S8" s="35">
        <v>5395</v>
      </c>
      <c r="U8" s="1">
        <v>5226603</v>
      </c>
    </row>
    <row r="9" spans="1:21" x14ac:dyDescent="0.55000000000000004">
      <c r="A9" s="33" t="s">
        <v>15</v>
      </c>
      <c r="B9" s="32">
        <f>C9+E9+G9+P9</f>
        <v>3024620</v>
      </c>
      <c r="C9" s="34">
        <f>SUM(一般接種!D8+一般接種!G8+一般接種!J8+一般接種!M8+医療従事者等!C6)</f>
        <v>1093029</v>
      </c>
      <c r="D9" s="30">
        <f t="shared" si="0"/>
        <v>0.86774847870182559</v>
      </c>
      <c r="E9" s="34">
        <f>SUM(一般接種!E8+一般接種!H8+一般接種!K8+一般接種!N8+医療従事者等!D6)</f>
        <v>1078183</v>
      </c>
      <c r="F9" s="31">
        <f t="shared" si="1"/>
        <v>0.85596233769842367</v>
      </c>
      <c r="G9" s="29">
        <f t="shared" ref="G9:G54" si="7">SUM(I9:O9)</f>
        <v>851092</v>
      </c>
      <c r="H9" s="31">
        <f t="shared" si="5"/>
        <v>0.6756762979164268</v>
      </c>
      <c r="I9" s="35">
        <v>10657</v>
      </c>
      <c r="J9" s="35">
        <v>43826</v>
      </c>
      <c r="K9" s="35">
        <v>228117</v>
      </c>
      <c r="L9" s="35">
        <v>263631</v>
      </c>
      <c r="M9" s="35">
        <v>181226</v>
      </c>
      <c r="N9" s="35">
        <v>91862</v>
      </c>
      <c r="O9" s="35">
        <v>31773</v>
      </c>
      <c r="P9" s="35">
        <f t="shared" ref="P9:P54" si="8">SUM(R9:S9)</f>
        <v>2316</v>
      </c>
      <c r="Q9" s="65">
        <f t="shared" si="6"/>
        <v>1.8386570499716183E-3</v>
      </c>
      <c r="R9" s="35">
        <v>67</v>
      </c>
      <c r="S9" s="35">
        <v>2249</v>
      </c>
      <c r="U9" s="1">
        <v>1259615</v>
      </c>
    </row>
    <row r="10" spans="1:21" x14ac:dyDescent="0.55000000000000004">
      <c r="A10" s="33" t="s">
        <v>16</v>
      </c>
      <c r="B10" s="32">
        <f t="shared" ref="B10:B54" si="9">C10+E10+G10+P10</f>
        <v>2937786</v>
      </c>
      <c r="C10" s="34">
        <f>SUM(一般接種!D9+一般接種!G9+一般接種!J9+一般接種!M9+医療従事者等!C7)</f>
        <v>1058721</v>
      </c>
      <c r="D10" s="30">
        <f t="shared" si="0"/>
        <v>0.86721908089870525</v>
      </c>
      <c r="E10" s="34">
        <f>SUM(一般接種!E9+一般接種!H9+一般接種!K9+一般接種!N9+医療従事者等!D7)</f>
        <v>1042208</v>
      </c>
      <c r="F10" s="31">
        <f t="shared" si="1"/>
        <v>0.85369295958545999</v>
      </c>
      <c r="G10" s="29">
        <f t="shared" si="7"/>
        <v>835681</v>
      </c>
      <c r="H10" s="31">
        <f t="shared" si="5"/>
        <v>0.68452265398014289</v>
      </c>
      <c r="I10" s="35">
        <v>10313</v>
      </c>
      <c r="J10" s="35">
        <v>47584</v>
      </c>
      <c r="K10" s="35">
        <v>220762</v>
      </c>
      <c r="L10" s="35">
        <v>256481</v>
      </c>
      <c r="M10" s="35">
        <v>168325</v>
      </c>
      <c r="N10" s="35">
        <v>106537</v>
      </c>
      <c r="O10" s="35">
        <v>25679</v>
      </c>
      <c r="P10" s="35">
        <f t="shared" si="8"/>
        <v>1176</v>
      </c>
      <c r="Q10" s="65">
        <f t="shared" si="6"/>
        <v>9.6328460391064059E-4</v>
      </c>
      <c r="R10" s="35">
        <v>6</v>
      </c>
      <c r="S10" s="35">
        <v>1170</v>
      </c>
      <c r="U10" s="1">
        <v>1220823</v>
      </c>
    </row>
    <row r="11" spans="1:21" x14ac:dyDescent="0.55000000000000004">
      <c r="A11" s="33" t="s">
        <v>17</v>
      </c>
      <c r="B11" s="32">
        <f t="shared" si="9"/>
        <v>5294460</v>
      </c>
      <c r="C11" s="34">
        <f>SUM(一般接種!D10+一般接種!G10+一般接種!J10+一般接種!M10+医療従事者等!C8)</f>
        <v>1933502</v>
      </c>
      <c r="D11" s="30">
        <f t="shared" si="0"/>
        <v>0.8472880456478975</v>
      </c>
      <c r="E11" s="34">
        <f>SUM(一般接種!E10+一般接種!H10+一般接種!K10+一般接種!N10+医療従事者等!D8)</f>
        <v>1898476</v>
      </c>
      <c r="F11" s="31">
        <f t="shared" si="1"/>
        <v>0.83193915483378755</v>
      </c>
      <c r="G11" s="29">
        <f t="shared" si="7"/>
        <v>1459417</v>
      </c>
      <c r="H11" s="31">
        <f t="shared" si="5"/>
        <v>0.63953726332598448</v>
      </c>
      <c r="I11" s="35">
        <v>18709</v>
      </c>
      <c r="J11" s="35">
        <v>124770</v>
      </c>
      <c r="K11" s="35">
        <v>459395</v>
      </c>
      <c r="L11" s="35">
        <v>393272</v>
      </c>
      <c r="M11" s="35">
        <v>268998</v>
      </c>
      <c r="N11" s="35">
        <v>150174</v>
      </c>
      <c r="O11" s="35">
        <v>44099</v>
      </c>
      <c r="P11" s="35">
        <f t="shared" si="8"/>
        <v>3065</v>
      </c>
      <c r="Q11" s="65">
        <f t="shared" si="6"/>
        <v>1.3431265444311957E-3</v>
      </c>
      <c r="R11" s="35">
        <v>14</v>
      </c>
      <c r="S11" s="35">
        <v>3051</v>
      </c>
      <c r="U11" s="1">
        <v>2281989</v>
      </c>
    </row>
    <row r="12" spans="1:21" x14ac:dyDescent="0.55000000000000004">
      <c r="A12" s="33" t="s">
        <v>18</v>
      </c>
      <c r="B12" s="32">
        <f t="shared" si="9"/>
        <v>2392673</v>
      </c>
      <c r="C12" s="34">
        <f>SUM(一般接種!D11+一般接種!G11+一般接種!J11+一般接種!M11+医療従事者等!C9)</f>
        <v>854847</v>
      </c>
      <c r="D12" s="30">
        <f t="shared" si="0"/>
        <v>0.88011691691856586</v>
      </c>
      <c r="E12" s="34">
        <f>SUM(一般接種!E11+一般接種!H11+一般接種!K11+一般接種!N11+医療従事者等!D9)</f>
        <v>843904</v>
      </c>
      <c r="F12" s="31">
        <f t="shared" si="1"/>
        <v>0.86885043365098713</v>
      </c>
      <c r="G12" s="29">
        <f t="shared" si="7"/>
        <v>693455</v>
      </c>
      <c r="H12" s="31">
        <f t="shared" si="5"/>
        <v>0.71395404864468626</v>
      </c>
      <c r="I12" s="35">
        <v>4875</v>
      </c>
      <c r="J12" s="35">
        <v>29624</v>
      </c>
      <c r="K12" s="35">
        <v>127313</v>
      </c>
      <c r="L12" s="35">
        <v>229164</v>
      </c>
      <c r="M12" s="35">
        <v>188993</v>
      </c>
      <c r="N12" s="35">
        <v>89737</v>
      </c>
      <c r="O12" s="35">
        <v>23749</v>
      </c>
      <c r="P12" s="35">
        <f t="shared" si="8"/>
        <v>467</v>
      </c>
      <c r="Q12" s="65">
        <f t="shared" si="6"/>
        <v>4.808048694105147E-4</v>
      </c>
      <c r="R12" s="35">
        <v>3</v>
      </c>
      <c r="S12" s="35">
        <v>464</v>
      </c>
      <c r="U12" s="1">
        <v>971288</v>
      </c>
    </row>
    <row r="13" spans="1:21" x14ac:dyDescent="0.55000000000000004">
      <c r="A13" s="33" t="s">
        <v>19</v>
      </c>
      <c r="B13" s="32">
        <f t="shared" si="9"/>
        <v>2603942</v>
      </c>
      <c r="C13" s="34">
        <f>SUM(一般接種!D12+一般接種!G12+一般接種!J12+一般接種!M12+医療従事者等!C10)</f>
        <v>933360</v>
      </c>
      <c r="D13" s="30">
        <f t="shared" si="0"/>
        <v>0.87265628360020275</v>
      </c>
      <c r="E13" s="34">
        <f>SUM(一般接種!E12+一般接種!H12+一般接種!K12+一般接種!N12+医療従事者等!D10)</f>
        <v>923104</v>
      </c>
      <c r="F13" s="31">
        <f t="shared" si="1"/>
        <v>0.8630673116658969</v>
      </c>
      <c r="G13" s="29">
        <f t="shared" si="7"/>
        <v>746353</v>
      </c>
      <c r="H13" s="31">
        <f t="shared" si="5"/>
        <v>0.69781181455586494</v>
      </c>
      <c r="I13" s="35">
        <v>9650</v>
      </c>
      <c r="J13" s="35">
        <v>34692</v>
      </c>
      <c r="K13" s="35">
        <v>192745</v>
      </c>
      <c r="L13" s="35">
        <v>270754</v>
      </c>
      <c r="M13" s="35">
        <v>142247</v>
      </c>
      <c r="N13" s="35">
        <v>77002</v>
      </c>
      <c r="O13" s="35">
        <v>19263</v>
      </c>
      <c r="P13" s="35">
        <f t="shared" si="8"/>
        <v>1125</v>
      </c>
      <c r="Q13" s="65">
        <f t="shared" si="6"/>
        <v>1.0518324323414631E-3</v>
      </c>
      <c r="R13" s="35">
        <v>2</v>
      </c>
      <c r="S13" s="35">
        <v>1123</v>
      </c>
      <c r="U13" s="1">
        <v>1069562</v>
      </c>
    </row>
    <row r="14" spans="1:21" x14ac:dyDescent="0.55000000000000004">
      <c r="A14" s="33" t="s">
        <v>20</v>
      </c>
      <c r="B14" s="32">
        <f t="shared" si="9"/>
        <v>4432510</v>
      </c>
      <c r="C14" s="34">
        <f>SUM(一般接種!D13+一般接種!G13+一般接種!J13+一般接種!M13+医療従事者等!C11)</f>
        <v>1594892</v>
      </c>
      <c r="D14" s="30">
        <f t="shared" si="0"/>
        <v>0.85652065804574395</v>
      </c>
      <c r="E14" s="34">
        <f>SUM(一般接種!E13+一般接種!H13+一般接種!K13+一般接種!N13+医療従事者等!D11)</f>
        <v>1573698</v>
      </c>
      <c r="F14" s="31">
        <f t="shared" si="1"/>
        <v>0.84513863416787549</v>
      </c>
      <c r="G14" s="29">
        <f t="shared" si="7"/>
        <v>1259615</v>
      </c>
      <c r="H14" s="31">
        <f t="shared" si="5"/>
        <v>0.67646352773999108</v>
      </c>
      <c r="I14" s="35">
        <v>19032</v>
      </c>
      <c r="J14" s="35">
        <v>75024</v>
      </c>
      <c r="K14" s="35">
        <v>345437</v>
      </c>
      <c r="L14" s="35">
        <v>418640</v>
      </c>
      <c r="M14" s="35">
        <v>236381</v>
      </c>
      <c r="N14" s="35">
        <v>128342</v>
      </c>
      <c r="O14" s="35">
        <v>36759</v>
      </c>
      <c r="P14" s="35">
        <f t="shared" si="8"/>
        <v>4305</v>
      </c>
      <c r="Q14" s="65">
        <f t="shared" si="6"/>
        <v>2.3119568176948207E-3</v>
      </c>
      <c r="R14" s="35">
        <v>119</v>
      </c>
      <c r="S14" s="35">
        <v>4186</v>
      </c>
      <c r="U14" s="1">
        <v>1862059</v>
      </c>
    </row>
    <row r="15" spans="1:21" x14ac:dyDescent="0.55000000000000004">
      <c r="A15" s="33" t="s">
        <v>21</v>
      </c>
      <c r="B15" s="32">
        <f t="shared" si="9"/>
        <v>6809621</v>
      </c>
      <c r="C15" s="34">
        <f>SUM(一般接種!D14+一般接種!G14+一般接種!J14+一般接種!M14+医療従事者等!C12)</f>
        <v>2473075</v>
      </c>
      <c r="D15" s="30">
        <f t="shared" si="0"/>
        <v>0.85053350185285492</v>
      </c>
      <c r="E15" s="34">
        <f>SUM(一般接種!E14+一般接種!H14+一般接種!K14+一般接種!N14+医療従事者等!D12)</f>
        <v>2437951</v>
      </c>
      <c r="F15" s="31">
        <f t="shared" si="1"/>
        <v>0.83845374740987211</v>
      </c>
      <c r="G15" s="29">
        <f t="shared" si="7"/>
        <v>1890928</v>
      </c>
      <c r="H15" s="31">
        <f t="shared" si="5"/>
        <v>0.65032302440953682</v>
      </c>
      <c r="I15" s="35">
        <v>21222</v>
      </c>
      <c r="J15" s="35">
        <v>141675</v>
      </c>
      <c r="K15" s="35">
        <v>553913</v>
      </c>
      <c r="L15" s="35">
        <v>592262</v>
      </c>
      <c r="M15" s="35">
        <v>346216</v>
      </c>
      <c r="N15" s="35">
        <v>180580</v>
      </c>
      <c r="O15" s="35">
        <v>55060</v>
      </c>
      <c r="P15" s="35">
        <f t="shared" si="8"/>
        <v>7667</v>
      </c>
      <c r="Q15" s="65">
        <f t="shared" si="6"/>
        <v>2.6368146371241628E-3</v>
      </c>
      <c r="R15" s="35">
        <v>83</v>
      </c>
      <c r="S15" s="35">
        <v>7584</v>
      </c>
      <c r="U15" s="1">
        <v>2907675</v>
      </c>
    </row>
    <row r="16" spans="1:21" x14ac:dyDescent="0.55000000000000004">
      <c r="A16" s="36" t="s">
        <v>22</v>
      </c>
      <c r="B16" s="32">
        <f t="shared" si="9"/>
        <v>4497273</v>
      </c>
      <c r="C16" s="34">
        <f>SUM(一般接種!D15+一般接種!G15+一般接種!J15+一般接種!M15+医療従事者等!C13)</f>
        <v>1631511</v>
      </c>
      <c r="D16" s="30">
        <f t="shared" si="0"/>
        <v>0.83436134071732604</v>
      </c>
      <c r="E16" s="34">
        <f>SUM(一般接種!E15+一般接種!H15+一般接種!K15+一般接種!N15+医療従事者等!D13)</f>
        <v>1609726</v>
      </c>
      <c r="F16" s="31">
        <f t="shared" si="1"/>
        <v>0.82322040338529023</v>
      </c>
      <c r="G16" s="29">
        <f t="shared" si="7"/>
        <v>1252943</v>
      </c>
      <c r="H16" s="31">
        <f t="shared" si="5"/>
        <v>0.64076013053077097</v>
      </c>
      <c r="I16" s="35">
        <v>14814</v>
      </c>
      <c r="J16" s="35">
        <v>72189</v>
      </c>
      <c r="K16" s="35">
        <v>366892</v>
      </c>
      <c r="L16" s="35">
        <v>347567</v>
      </c>
      <c r="M16" s="35">
        <v>253463</v>
      </c>
      <c r="N16" s="35">
        <v>147669</v>
      </c>
      <c r="O16" s="35">
        <v>50349</v>
      </c>
      <c r="P16" s="35">
        <f t="shared" si="8"/>
        <v>3093</v>
      </c>
      <c r="Q16" s="65">
        <f t="shared" si="6"/>
        <v>1.5817727412433561E-3</v>
      </c>
      <c r="R16" s="35">
        <v>113</v>
      </c>
      <c r="S16" s="35">
        <v>2980</v>
      </c>
      <c r="U16" s="1">
        <v>1955401</v>
      </c>
    </row>
    <row r="17" spans="1:21" x14ac:dyDescent="0.55000000000000004">
      <c r="A17" s="33" t="s">
        <v>23</v>
      </c>
      <c r="B17" s="32">
        <f t="shared" si="9"/>
        <v>4454875</v>
      </c>
      <c r="C17" s="34">
        <f>SUM(一般接種!D16+一般接種!G16+一般接種!J16+一般接種!M16+医療従事者等!C14)</f>
        <v>1612498</v>
      </c>
      <c r="D17" s="30">
        <f t="shared" si="0"/>
        <v>0.82350093279151582</v>
      </c>
      <c r="E17" s="34">
        <f>SUM(一般接種!E16+一般接種!H16+一般接種!K16+一般接種!N16+医療従事者等!D14)</f>
        <v>1587193</v>
      </c>
      <c r="F17" s="31">
        <f t="shared" si="1"/>
        <v>0.81057769747321518</v>
      </c>
      <c r="G17" s="29">
        <f t="shared" si="7"/>
        <v>1252821</v>
      </c>
      <c r="H17" s="31">
        <f t="shared" si="5"/>
        <v>0.63981428945697894</v>
      </c>
      <c r="I17" s="35">
        <v>16263</v>
      </c>
      <c r="J17" s="35">
        <v>71989</v>
      </c>
      <c r="K17" s="35">
        <v>402258</v>
      </c>
      <c r="L17" s="35">
        <v>435435</v>
      </c>
      <c r="M17" s="35">
        <v>217357</v>
      </c>
      <c r="N17" s="35">
        <v>78324</v>
      </c>
      <c r="O17" s="35">
        <v>31195</v>
      </c>
      <c r="P17" s="35">
        <f t="shared" si="8"/>
        <v>2363</v>
      </c>
      <c r="Q17" s="65">
        <f t="shared" si="6"/>
        <v>1.2067814683716519E-3</v>
      </c>
      <c r="R17" s="35">
        <v>51</v>
      </c>
      <c r="S17" s="35">
        <v>2312</v>
      </c>
      <c r="U17" s="1">
        <v>1958101</v>
      </c>
    </row>
    <row r="18" spans="1:21" x14ac:dyDescent="0.55000000000000004">
      <c r="A18" s="33" t="s">
        <v>24</v>
      </c>
      <c r="B18" s="32">
        <f t="shared" si="9"/>
        <v>16694482</v>
      </c>
      <c r="C18" s="34">
        <f>SUM(一般接種!D17+一般接種!G17+一般接種!J17+一般接種!M17+医療従事者等!C15)</f>
        <v>6127960</v>
      </c>
      <c r="D18" s="30">
        <f t="shared" si="0"/>
        <v>0.82879721236674142</v>
      </c>
      <c r="E18" s="34">
        <f>SUM(一般接種!E17+一般接種!H17+一般接種!K17+一般接種!N17+医療従事者等!D15)</f>
        <v>6038660</v>
      </c>
      <c r="F18" s="31">
        <f t="shared" si="1"/>
        <v>0.8167195240227656</v>
      </c>
      <c r="G18" s="29">
        <f t="shared" si="7"/>
        <v>4517939</v>
      </c>
      <c r="H18" s="31">
        <f t="shared" si="5"/>
        <v>0.61104433593609997</v>
      </c>
      <c r="I18" s="35">
        <v>49419</v>
      </c>
      <c r="J18" s="35">
        <v>269779</v>
      </c>
      <c r="K18" s="35">
        <v>1314390</v>
      </c>
      <c r="L18" s="35">
        <v>1414706</v>
      </c>
      <c r="M18" s="35">
        <v>835938</v>
      </c>
      <c r="N18" s="35">
        <v>476966</v>
      </c>
      <c r="O18" s="35">
        <v>156741</v>
      </c>
      <c r="P18" s="35">
        <f t="shared" si="8"/>
        <v>9923</v>
      </c>
      <c r="Q18" s="65">
        <f t="shared" si="6"/>
        <v>1.3420705648070769E-3</v>
      </c>
      <c r="R18" s="35">
        <v>209</v>
      </c>
      <c r="S18" s="35">
        <v>9714</v>
      </c>
      <c r="U18" s="1">
        <v>7393799</v>
      </c>
    </row>
    <row r="19" spans="1:21" x14ac:dyDescent="0.55000000000000004">
      <c r="A19" s="33" t="s">
        <v>25</v>
      </c>
      <c r="B19" s="32">
        <f t="shared" si="9"/>
        <v>14343538</v>
      </c>
      <c r="C19" s="34">
        <f>SUM(一般接種!D18+一般接種!G18+一般接種!J18+一般接種!M18+医療従事者等!C16)</f>
        <v>5229010</v>
      </c>
      <c r="D19" s="30">
        <f t="shared" si="0"/>
        <v>0.82699657055663767</v>
      </c>
      <c r="E19" s="34">
        <f>SUM(一般接種!E18+一般接種!H18+一般接種!K18+一般接種!N18+医療従事者等!D16)</f>
        <v>5162276</v>
      </c>
      <c r="F19" s="31">
        <f t="shared" si="1"/>
        <v>0.81644222295746949</v>
      </c>
      <c r="G19" s="29">
        <f t="shared" si="7"/>
        <v>3941447</v>
      </c>
      <c r="H19" s="31">
        <f t="shared" si="5"/>
        <v>0.62336143018099943</v>
      </c>
      <c r="I19" s="35">
        <v>43027</v>
      </c>
      <c r="J19" s="35">
        <v>213126</v>
      </c>
      <c r="K19" s="35">
        <v>1087116</v>
      </c>
      <c r="L19" s="35">
        <v>1321131</v>
      </c>
      <c r="M19" s="35">
        <v>753613</v>
      </c>
      <c r="N19" s="35">
        <v>393271</v>
      </c>
      <c r="O19" s="35">
        <v>130163</v>
      </c>
      <c r="P19" s="35">
        <f t="shared" si="8"/>
        <v>10805</v>
      </c>
      <c r="Q19" s="65">
        <f t="shared" si="6"/>
        <v>1.7088699285073982E-3</v>
      </c>
      <c r="R19" s="35">
        <v>205</v>
      </c>
      <c r="S19" s="35">
        <v>10600</v>
      </c>
      <c r="U19" s="1">
        <v>6322892</v>
      </c>
    </row>
    <row r="20" spans="1:21" x14ac:dyDescent="0.55000000000000004">
      <c r="A20" s="33" t="s">
        <v>26</v>
      </c>
      <c r="B20" s="32">
        <f t="shared" si="9"/>
        <v>30706432</v>
      </c>
      <c r="C20" s="34">
        <f>SUM(一般接種!D19+一般接種!G19+一般接種!J19+一般接種!M19+医療従事者等!C17)</f>
        <v>11293837</v>
      </c>
      <c r="D20" s="30">
        <f t="shared" si="0"/>
        <v>0.81583244897235341</v>
      </c>
      <c r="E20" s="34">
        <f>SUM(一般接種!E19+一般接種!H19+一般接種!K19+一般接種!N19+医療従事者等!D17)</f>
        <v>11146791</v>
      </c>
      <c r="F20" s="31">
        <f t="shared" si="1"/>
        <v>0.80521029298660751</v>
      </c>
      <c r="G20" s="29">
        <f t="shared" si="7"/>
        <v>8227434</v>
      </c>
      <c r="H20" s="31">
        <f t="shared" si="5"/>
        <v>0.59432481883512267</v>
      </c>
      <c r="I20" s="35">
        <v>103094</v>
      </c>
      <c r="J20" s="35">
        <v>608705</v>
      </c>
      <c r="K20" s="35">
        <v>2634465</v>
      </c>
      <c r="L20" s="35">
        <v>2932780</v>
      </c>
      <c r="M20" s="35">
        <v>1263617</v>
      </c>
      <c r="N20" s="35">
        <v>510612</v>
      </c>
      <c r="O20" s="35">
        <v>174161</v>
      </c>
      <c r="P20" s="35">
        <f t="shared" si="8"/>
        <v>38370</v>
      </c>
      <c r="Q20" s="65">
        <f t="shared" si="6"/>
        <v>2.7717321462200312E-3</v>
      </c>
      <c r="R20" s="35">
        <v>1274</v>
      </c>
      <c r="S20" s="35">
        <v>37096</v>
      </c>
      <c r="U20" s="1">
        <v>13843329</v>
      </c>
    </row>
    <row r="21" spans="1:21" x14ac:dyDescent="0.55000000000000004">
      <c r="A21" s="33" t="s">
        <v>27</v>
      </c>
      <c r="B21" s="32">
        <f t="shared" si="9"/>
        <v>20714805</v>
      </c>
      <c r="C21" s="34">
        <f>SUM(一般接種!D20+一般接種!G20+一般接種!J20+一般接種!M20+医療従事者等!C18)</f>
        <v>7605857</v>
      </c>
      <c r="D21" s="30">
        <f t="shared" si="0"/>
        <v>0.82491182951877651</v>
      </c>
      <c r="E21" s="34">
        <f>SUM(一般接種!E20+一般接種!H20+一般接種!K20+一般接種!N20+医療従事者等!D18)</f>
        <v>7512964</v>
      </c>
      <c r="F21" s="31">
        <f t="shared" si="1"/>
        <v>0.81483689193061415</v>
      </c>
      <c r="G21" s="29">
        <f t="shared" si="7"/>
        <v>5582625</v>
      </c>
      <c r="H21" s="31">
        <f t="shared" si="5"/>
        <v>0.60547725289434962</v>
      </c>
      <c r="I21" s="35">
        <v>51152</v>
      </c>
      <c r="J21" s="35">
        <v>303582</v>
      </c>
      <c r="K21" s="35">
        <v>1453650</v>
      </c>
      <c r="L21" s="35">
        <v>2051136</v>
      </c>
      <c r="M21" s="35">
        <v>1097718</v>
      </c>
      <c r="N21" s="35">
        <v>475122</v>
      </c>
      <c r="O21" s="35">
        <v>150265</v>
      </c>
      <c r="P21" s="35">
        <f t="shared" si="8"/>
        <v>13359</v>
      </c>
      <c r="Q21" s="65">
        <f t="shared" si="6"/>
        <v>1.4488830292945733E-3</v>
      </c>
      <c r="R21" s="35">
        <v>552</v>
      </c>
      <c r="S21" s="35">
        <v>12807</v>
      </c>
      <c r="U21" s="1">
        <v>9220206</v>
      </c>
    </row>
    <row r="22" spans="1:21" x14ac:dyDescent="0.55000000000000004">
      <c r="A22" s="33" t="s">
        <v>28</v>
      </c>
      <c r="B22" s="32">
        <f t="shared" si="9"/>
        <v>5309087</v>
      </c>
      <c r="C22" s="34">
        <f>SUM(一般接種!D21+一般接種!G21+一般接種!J21+一般接種!M21+医療従事者等!C19)</f>
        <v>1901006</v>
      </c>
      <c r="D22" s="30">
        <f t="shared" si="0"/>
        <v>0.85895008706952092</v>
      </c>
      <c r="E22" s="34">
        <f>SUM(一般接種!E21+一般接種!H21+一般接種!K21+一般接種!N21+医療従事者等!D19)</f>
        <v>1867472</v>
      </c>
      <c r="F22" s="31">
        <f t="shared" si="1"/>
        <v>0.84379809269402228</v>
      </c>
      <c r="G22" s="29">
        <f t="shared" si="7"/>
        <v>1538586</v>
      </c>
      <c r="H22" s="31">
        <f t="shared" si="5"/>
        <v>0.69519432272383463</v>
      </c>
      <c r="I22" s="35">
        <v>16809</v>
      </c>
      <c r="J22" s="35">
        <v>64993</v>
      </c>
      <c r="K22" s="35">
        <v>344050</v>
      </c>
      <c r="L22" s="35">
        <v>567915</v>
      </c>
      <c r="M22" s="35">
        <v>356157</v>
      </c>
      <c r="N22" s="35">
        <v>149786</v>
      </c>
      <c r="O22" s="35">
        <v>38876</v>
      </c>
      <c r="P22" s="35">
        <f t="shared" si="8"/>
        <v>2023</v>
      </c>
      <c r="Q22" s="65">
        <f t="shared" si="6"/>
        <v>9.1407182625496237E-4</v>
      </c>
      <c r="R22" s="35">
        <v>8</v>
      </c>
      <c r="S22" s="35">
        <v>2015</v>
      </c>
      <c r="U22" s="1">
        <v>2213174</v>
      </c>
    </row>
    <row r="23" spans="1:21" x14ac:dyDescent="0.55000000000000004">
      <c r="A23" s="33" t="s">
        <v>29</v>
      </c>
      <c r="B23" s="32">
        <f t="shared" si="9"/>
        <v>2474441</v>
      </c>
      <c r="C23" s="34">
        <f>SUM(一般接種!D22+一般接種!G22+一般接種!J22+一般接種!M22+医療従事者等!C20)</f>
        <v>896877</v>
      </c>
      <c r="D23" s="30">
        <f t="shared" si="0"/>
        <v>0.85606495913805247</v>
      </c>
      <c r="E23" s="34">
        <f>SUM(一般接種!E22+一般接種!H22+一般接種!K22+一般接種!N22+医療従事者等!D20)</f>
        <v>888727</v>
      </c>
      <c r="F23" s="31">
        <f t="shared" si="1"/>
        <v>0.84828582173462352</v>
      </c>
      <c r="G23" s="29">
        <f t="shared" si="7"/>
        <v>687619</v>
      </c>
      <c r="H23" s="31">
        <f t="shared" si="5"/>
        <v>0.656329163461153</v>
      </c>
      <c r="I23" s="35">
        <v>10202</v>
      </c>
      <c r="J23" s="35">
        <v>39152</v>
      </c>
      <c r="K23" s="35">
        <v>212863</v>
      </c>
      <c r="L23" s="35">
        <v>219575</v>
      </c>
      <c r="M23" s="35">
        <v>127627</v>
      </c>
      <c r="N23" s="35">
        <v>62732</v>
      </c>
      <c r="O23" s="35">
        <v>15468</v>
      </c>
      <c r="P23" s="35">
        <f t="shared" si="8"/>
        <v>1218</v>
      </c>
      <c r="Q23" s="65">
        <f t="shared" si="6"/>
        <v>1.1625753812731824E-3</v>
      </c>
      <c r="R23" s="35">
        <v>76</v>
      </c>
      <c r="S23" s="35">
        <v>1142</v>
      </c>
      <c r="U23" s="1">
        <v>1047674</v>
      </c>
    </row>
    <row r="24" spans="1:21" x14ac:dyDescent="0.55000000000000004">
      <c r="A24" s="33" t="s">
        <v>30</v>
      </c>
      <c r="B24" s="32">
        <f t="shared" si="9"/>
        <v>2569664</v>
      </c>
      <c r="C24" s="34">
        <f>SUM(一般接種!D23+一般接種!G23+一般接種!J23+一般接種!M23+医療従事者等!C21)</f>
        <v>937807</v>
      </c>
      <c r="D24" s="30">
        <f t="shared" si="0"/>
        <v>0.82797159949711119</v>
      </c>
      <c r="E24" s="34">
        <f>SUM(一般接種!E23+一般接種!H23+一般接種!K23+一般接種!N23+医療従事者等!D21)</f>
        <v>925860</v>
      </c>
      <c r="F24" s="31">
        <f t="shared" si="1"/>
        <v>0.81742382506250799</v>
      </c>
      <c r="G24" s="29">
        <f t="shared" si="7"/>
        <v>704021</v>
      </c>
      <c r="H24" s="31">
        <f t="shared" si="5"/>
        <v>0.62156647737706772</v>
      </c>
      <c r="I24" s="35">
        <v>9286</v>
      </c>
      <c r="J24" s="35">
        <v>55376</v>
      </c>
      <c r="K24" s="35">
        <v>204618</v>
      </c>
      <c r="L24" s="35">
        <v>215409</v>
      </c>
      <c r="M24" s="35">
        <v>130667</v>
      </c>
      <c r="N24" s="35">
        <v>67633</v>
      </c>
      <c r="O24" s="35">
        <v>21032</v>
      </c>
      <c r="P24" s="35">
        <f t="shared" si="8"/>
        <v>1976</v>
      </c>
      <c r="Q24" s="65">
        <f t="shared" si="6"/>
        <v>1.7445720501193655E-3</v>
      </c>
      <c r="R24" s="35">
        <v>38</v>
      </c>
      <c r="S24" s="35">
        <v>1938</v>
      </c>
      <c r="U24" s="1">
        <v>1132656</v>
      </c>
    </row>
    <row r="25" spans="1:21" x14ac:dyDescent="0.55000000000000004">
      <c r="A25" s="33" t="s">
        <v>31</v>
      </c>
      <c r="B25" s="32">
        <f t="shared" si="9"/>
        <v>1783967</v>
      </c>
      <c r="C25" s="34">
        <f>SUM(一般接種!D24+一般接種!G24+一般接種!J24+一般接種!M24+医療従事者等!C22)</f>
        <v>647877</v>
      </c>
      <c r="D25" s="30">
        <f t="shared" si="0"/>
        <v>0.83642037070268782</v>
      </c>
      <c r="E25" s="34">
        <f>SUM(一般接種!E24+一般接種!H24+一般接種!K24+一般接種!N24+医療従事者等!D22)</f>
        <v>641176</v>
      </c>
      <c r="F25" s="31">
        <f t="shared" si="1"/>
        <v>0.82776926423636976</v>
      </c>
      <c r="G25" s="29">
        <f t="shared" si="7"/>
        <v>493614</v>
      </c>
      <c r="H25" s="31">
        <f t="shared" si="5"/>
        <v>0.6372641795650047</v>
      </c>
      <c r="I25" s="35">
        <v>7667</v>
      </c>
      <c r="J25" s="35">
        <v>32336</v>
      </c>
      <c r="K25" s="35">
        <v>143713</v>
      </c>
      <c r="L25" s="35">
        <v>172103</v>
      </c>
      <c r="M25" s="35">
        <v>91963</v>
      </c>
      <c r="N25" s="35">
        <v>34505</v>
      </c>
      <c r="O25" s="35">
        <v>11327</v>
      </c>
      <c r="P25" s="35">
        <f t="shared" si="8"/>
        <v>1300</v>
      </c>
      <c r="Q25" s="65">
        <f t="shared" si="6"/>
        <v>1.6783224005690804E-3</v>
      </c>
      <c r="R25" s="35">
        <v>145</v>
      </c>
      <c r="S25" s="35">
        <v>1155</v>
      </c>
      <c r="U25" s="1">
        <v>774583</v>
      </c>
    </row>
    <row r="26" spans="1:21" x14ac:dyDescent="0.55000000000000004">
      <c r="A26" s="33" t="s">
        <v>32</v>
      </c>
      <c r="B26" s="32">
        <f t="shared" si="9"/>
        <v>1875467</v>
      </c>
      <c r="C26" s="34">
        <f>SUM(一般接種!D25+一般接種!G25+一般接種!J25+一般接種!M25+医療従事者等!C23)</f>
        <v>681767</v>
      </c>
      <c r="D26" s="30">
        <f t="shared" si="0"/>
        <v>0.83041350942817083</v>
      </c>
      <c r="E26" s="34">
        <f>SUM(一般接種!E25+一般接種!H25+一般接種!K25+一般接種!N25+医療従事者等!D23)</f>
        <v>673511</v>
      </c>
      <c r="F26" s="31">
        <f t="shared" si="1"/>
        <v>0.82035744344985428</v>
      </c>
      <c r="G26" s="29">
        <f t="shared" si="7"/>
        <v>517651</v>
      </c>
      <c r="H26" s="31">
        <f t="shared" si="5"/>
        <v>0.63051509323420185</v>
      </c>
      <c r="I26" s="35">
        <v>6295</v>
      </c>
      <c r="J26" s="35">
        <v>37873</v>
      </c>
      <c r="K26" s="35">
        <v>168857</v>
      </c>
      <c r="L26" s="35">
        <v>164909</v>
      </c>
      <c r="M26" s="35">
        <v>96227</v>
      </c>
      <c r="N26" s="35">
        <v>34579</v>
      </c>
      <c r="O26" s="35">
        <v>8911</v>
      </c>
      <c r="P26" s="35">
        <f t="shared" si="8"/>
        <v>2538</v>
      </c>
      <c r="Q26" s="65">
        <f t="shared" si="6"/>
        <v>3.0913633058342479E-3</v>
      </c>
      <c r="R26" s="35">
        <v>114</v>
      </c>
      <c r="S26" s="35">
        <v>2424</v>
      </c>
      <c r="U26" s="1">
        <v>820997</v>
      </c>
    </row>
    <row r="27" spans="1:21" x14ac:dyDescent="0.55000000000000004">
      <c r="A27" s="33" t="s">
        <v>33</v>
      </c>
      <c r="B27" s="32">
        <f t="shared" si="9"/>
        <v>4807372</v>
      </c>
      <c r="C27" s="34">
        <f>SUM(一般接種!D26+一般接種!G26+一般接種!J26+一般接種!M26+医療従事者等!C24)</f>
        <v>1730408</v>
      </c>
      <c r="D27" s="30">
        <f t="shared" si="0"/>
        <v>0.83524501420788444</v>
      </c>
      <c r="E27" s="34">
        <f>SUM(一般接種!E26+一般接種!H26+一般接種!K26+一般接種!N26+医療従事者等!D24)</f>
        <v>1707005</v>
      </c>
      <c r="F27" s="31">
        <f t="shared" si="1"/>
        <v>0.82394869619068445</v>
      </c>
      <c r="G27" s="29">
        <f t="shared" si="7"/>
        <v>1368494</v>
      </c>
      <c r="H27" s="31">
        <f t="shared" si="5"/>
        <v>0.66055392166090576</v>
      </c>
      <c r="I27" s="35">
        <v>14329</v>
      </c>
      <c r="J27" s="35">
        <v>69285</v>
      </c>
      <c r="K27" s="35">
        <v>457175</v>
      </c>
      <c r="L27" s="35">
        <v>432629</v>
      </c>
      <c r="M27" s="35">
        <v>235186</v>
      </c>
      <c r="N27" s="35">
        <v>122737</v>
      </c>
      <c r="O27" s="35">
        <v>37153</v>
      </c>
      <c r="P27" s="35">
        <f t="shared" si="8"/>
        <v>1465</v>
      </c>
      <c r="Q27" s="65">
        <f t="shared" si="6"/>
        <v>7.071360891850655E-4</v>
      </c>
      <c r="R27" s="35">
        <v>12</v>
      </c>
      <c r="S27" s="35">
        <v>1453</v>
      </c>
      <c r="U27" s="1">
        <v>2071737</v>
      </c>
    </row>
    <row r="28" spans="1:21" x14ac:dyDescent="0.55000000000000004">
      <c r="A28" s="33" t="s">
        <v>34</v>
      </c>
      <c r="B28" s="32">
        <f t="shared" si="9"/>
        <v>4615957</v>
      </c>
      <c r="C28" s="34">
        <f>SUM(一般接種!D27+一般接種!G27+一般接種!J27+一般接種!M27+医療従事者等!C25)</f>
        <v>1668893</v>
      </c>
      <c r="D28" s="30">
        <f t="shared" si="0"/>
        <v>0.82749923021274885</v>
      </c>
      <c r="E28" s="34">
        <f>SUM(一般接種!E27+一般接種!H27+一般接種!K27+一般接種!N27+医療従事者等!D25)</f>
        <v>1654763</v>
      </c>
      <c r="F28" s="31">
        <f t="shared" si="1"/>
        <v>0.82049305059374023</v>
      </c>
      <c r="G28" s="29">
        <f t="shared" si="7"/>
        <v>1290135</v>
      </c>
      <c r="H28" s="31">
        <f t="shared" si="5"/>
        <v>0.639696924470607</v>
      </c>
      <c r="I28" s="35">
        <v>15476</v>
      </c>
      <c r="J28" s="35">
        <v>85185</v>
      </c>
      <c r="K28" s="35">
        <v>466694</v>
      </c>
      <c r="L28" s="35">
        <v>403319</v>
      </c>
      <c r="M28" s="35">
        <v>191824</v>
      </c>
      <c r="N28" s="35">
        <v>97571</v>
      </c>
      <c r="O28" s="35">
        <v>30066</v>
      </c>
      <c r="P28" s="35">
        <f t="shared" si="8"/>
        <v>2166</v>
      </c>
      <c r="Q28" s="65">
        <f t="shared" si="6"/>
        <v>1.0739833725953755E-3</v>
      </c>
      <c r="R28" s="35">
        <v>35</v>
      </c>
      <c r="S28" s="35">
        <v>2131</v>
      </c>
      <c r="U28" s="1">
        <v>2016791</v>
      </c>
    </row>
    <row r="29" spans="1:21" x14ac:dyDescent="0.55000000000000004">
      <c r="A29" s="33" t="s">
        <v>35</v>
      </c>
      <c r="B29" s="32">
        <f t="shared" si="9"/>
        <v>8563517</v>
      </c>
      <c r="C29" s="34">
        <f>SUM(一般接種!D28+一般接種!G28+一般接種!J28+一般接種!M28+医療従事者等!C26)</f>
        <v>3137293</v>
      </c>
      <c r="D29" s="30">
        <f t="shared" si="0"/>
        <v>0.85107751487957983</v>
      </c>
      <c r="E29" s="34">
        <f>SUM(一般接種!E28+一般接種!H28+一般接種!K28+一般接種!N28+医療従事者等!D26)</f>
        <v>3101721</v>
      </c>
      <c r="F29" s="31">
        <f t="shared" si="1"/>
        <v>0.84142762583214425</v>
      </c>
      <c r="G29" s="29">
        <f t="shared" si="7"/>
        <v>2321481</v>
      </c>
      <c r="H29" s="31">
        <f t="shared" si="5"/>
        <v>0.62976594163189792</v>
      </c>
      <c r="I29" s="35">
        <v>23547</v>
      </c>
      <c r="J29" s="35">
        <v>115489</v>
      </c>
      <c r="K29" s="35">
        <v>655375</v>
      </c>
      <c r="L29" s="35">
        <v>755076</v>
      </c>
      <c r="M29" s="35">
        <v>452774</v>
      </c>
      <c r="N29" s="35">
        <v>251137</v>
      </c>
      <c r="O29" s="35">
        <v>68083</v>
      </c>
      <c r="P29" s="35">
        <f t="shared" si="8"/>
        <v>3022</v>
      </c>
      <c r="Q29" s="65">
        <f t="shared" si="6"/>
        <v>8.1980109921709265E-4</v>
      </c>
      <c r="R29" s="35">
        <v>23</v>
      </c>
      <c r="S29" s="35">
        <v>2999</v>
      </c>
      <c r="U29" s="1">
        <v>3686260</v>
      </c>
    </row>
    <row r="30" spans="1:21" x14ac:dyDescent="0.55000000000000004">
      <c r="A30" s="33" t="s">
        <v>36</v>
      </c>
      <c r="B30" s="32">
        <f t="shared" si="9"/>
        <v>16304977</v>
      </c>
      <c r="C30" s="34">
        <f>SUM(一般接種!D29+一般接種!G29+一般接種!J29+一般接種!M29+医療従事者等!C27)</f>
        <v>6010202</v>
      </c>
      <c r="D30" s="30">
        <f t="shared" si="0"/>
        <v>0.79512626471761005</v>
      </c>
      <c r="E30" s="34">
        <f>SUM(一般接種!E29+一般接種!H29+一般接種!K29+一般接種!N29+医療従事者等!D27)</f>
        <v>5903903</v>
      </c>
      <c r="F30" s="31">
        <f t="shared" si="1"/>
        <v>0.78106332193911154</v>
      </c>
      <c r="G30" s="29">
        <f t="shared" si="7"/>
        <v>4380288</v>
      </c>
      <c r="H30" s="31">
        <f t="shared" si="5"/>
        <v>0.57949500463168635</v>
      </c>
      <c r="I30" s="35">
        <v>43120</v>
      </c>
      <c r="J30" s="35">
        <v>374543</v>
      </c>
      <c r="K30" s="35">
        <v>1354532</v>
      </c>
      <c r="L30" s="35">
        <v>1359904</v>
      </c>
      <c r="M30" s="35">
        <v>759508</v>
      </c>
      <c r="N30" s="35">
        <v>368722</v>
      </c>
      <c r="O30" s="35">
        <v>119959</v>
      </c>
      <c r="P30" s="35">
        <f t="shared" si="8"/>
        <v>10584</v>
      </c>
      <c r="Q30" s="65">
        <f t="shared" si="6"/>
        <v>1.4002218870133125E-3</v>
      </c>
      <c r="R30" s="35">
        <v>59</v>
      </c>
      <c r="S30" s="35">
        <v>10525</v>
      </c>
      <c r="U30" s="1">
        <v>7558802</v>
      </c>
    </row>
    <row r="31" spans="1:21" x14ac:dyDescent="0.55000000000000004">
      <c r="A31" s="33" t="s">
        <v>37</v>
      </c>
      <c r="B31" s="32">
        <f t="shared" si="9"/>
        <v>4054189</v>
      </c>
      <c r="C31" s="34">
        <f>SUM(一般接種!D30+一般接種!G30+一般接種!J30+一般接種!M30+医療従事者等!C28)</f>
        <v>1480445</v>
      </c>
      <c r="D31" s="30">
        <f t="shared" si="0"/>
        <v>0.82221501457604507</v>
      </c>
      <c r="E31" s="34">
        <f>SUM(一般接種!E30+一般接種!H30+一般接種!K30+一般接種!N30+医療従事者等!D28)</f>
        <v>1464076</v>
      </c>
      <c r="F31" s="31">
        <f t="shared" si="1"/>
        <v>0.81312393887002743</v>
      </c>
      <c r="G31" s="29">
        <f t="shared" si="7"/>
        <v>1108498</v>
      </c>
      <c r="H31" s="31">
        <f t="shared" si="5"/>
        <v>0.6156417153136502</v>
      </c>
      <c r="I31" s="35">
        <v>16813</v>
      </c>
      <c r="J31" s="35">
        <v>67436</v>
      </c>
      <c r="K31" s="35">
        <v>347075</v>
      </c>
      <c r="L31" s="35">
        <v>353677</v>
      </c>
      <c r="M31" s="35">
        <v>196574</v>
      </c>
      <c r="N31" s="35">
        <v>98019</v>
      </c>
      <c r="O31" s="35">
        <v>28904</v>
      </c>
      <c r="P31" s="35">
        <f t="shared" si="8"/>
        <v>1170</v>
      </c>
      <c r="Q31" s="65">
        <f t="shared" si="6"/>
        <v>6.4979892333316854E-4</v>
      </c>
      <c r="R31" s="35">
        <v>77</v>
      </c>
      <c r="S31" s="35">
        <v>1093</v>
      </c>
      <c r="U31" s="1">
        <v>1800557</v>
      </c>
    </row>
    <row r="32" spans="1:21" x14ac:dyDescent="0.55000000000000004">
      <c r="A32" s="33" t="s">
        <v>38</v>
      </c>
      <c r="B32" s="32">
        <f t="shared" si="9"/>
        <v>3152191</v>
      </c>
      <c r="C32" s="34">
        <f>SUM(一般接種!D31+一般接種!G31+一般接種!J31+一般接種!M31+医療従事者等!C29)</f>
        <v>1157406</v>
      </c>
      <c r="D32" s="30">
        <f t="shared" si="0"/>
        <v>0.81573930308004483</v>
      </c>
      <c r="E32" s="34">
        <f>SUM(一般接種!E31+一般接種!H31+一般接種!K31+一般接種!N31+医療従事者等!D29)</f>
        <v>1145241</v>
      </c>
      <c r="F32" s="31">
        <f t="shared" si="1"/>
        <v>0.80716541576481682</v>
      </c>
      <c r="G32" s="29">
        <f t="shared" si="7"/>
        <v>848096</v>
      </c>
      <c r="H32" s="31">
        <f t="shared" si="5"/>
        <v>0.59773773419610199</v>
      </c>
      <c r="I32" s="35">
        <v>8733</v>
      </c>
      <c r="J32" s="35">
        <v>52849</v>
      </c>
      <c r="K32" s="35">
        <v>238465</v>
      </c>
      <c r="L32" s="35">
        <v>285847</v>
      </c>
      <c r="M32" s="35">
        <v>160991</v>
      </c>
      <c r="N32" s="35">
        <v>83113</v>
      </c>
      <c r="O32" s="35">
        <v>18098</v>
      </c>
      <c r="P32" s="35">
        <f t="shared" si="8"/>
        <v>1448</v>
      </c>
      <c r="Q32" s="65">
        <f t="shared" si="6"/>
        <v>1.0205498423715661E-3</v>
      </c>
      <c r="R32" s="35">
        <v>9</v>
      </c>
      <c r="S32" s="35">
        <v>1439</v>
      </c>
      <c r="U32" s="1">
        <v>1418843</v>
      </c>
    </row>
    <row r="33" spans="1:21" x14ac:dyDescent="0.55000000000000004">
      <c r="A33" s="33" t="s">
        <v>39</v>
      </c>
      <c r="B33" s="32">
        <f t="shared" si="9"/>
        <v>5486630</v>
      </c>
      <c r="C33" s="34">
        <f>SUM(一般接種!D32+一般接種!G32+一般接種!J32+一般接種!M32+医療従事者等!C30)</f>
        <v>2029124</v>
      </c>
      <c r="D33" s="30">
        <f t="shared" si="0"/>
        <v>0.80185351596614485</v>
      </c>
      <c r="E33" s="34">
        <f>SUM(一般接種!E32+一般接種!H32+一般接種!K32+一般接種!N32+医療従事者等!D30)</f>
        <v>1997150</v>
      </c>
      <c r="F33" s="31">
        <f t="shared" si="1"/>
        <v>0.78921827813962386</v>
      </c>
      <c r="G33" s="29">
        <f t="shared" si="7"/>
        <v>1458211</v>
      </c>
      <c r="H33" s="31">
        <f t="shared" si="5"/>
        <v>0.57624453575558121</v>
      </c>
      <c r="I33" s="35">
        <v>25956</v>
      </c>
      <c r="J33" s="35">
        <v>96018</v>
      </c>
      <c r="K33" s="35">
        <v>450076</v>
      </c>
      <c r="L33" s="35">
        <v>474646</v>
      </c>
      <c r="M33" s="35">
        <v>250714</v>
      </c>
      <c r="N33" s="35">
        <v>124556</v>
      </c>
      <c r="O33" s="35">
        <v>36245</v>
      </c>
      <c r="P33" s="35">
        <f t="shared" si="8"/>
        <v>2145</v>
      </c>
      <c r="Q33" s="65">
        <f t="shared" si="6"/>
        <v>8.4764449671256197E-4</v>
      </c>
      <c r="R33" s="35">
        <v>10</v>
      </c>
      <c r="S33" s="35">
        <v>2135</v>
      </c>
      <c r="U33" s="1">
        <v>2530542</v>
      </c>
    </row>
    <row r="34" spans="1:21" x14ac:dyDescent="0.55000000000000004">
      <c r="A34" s="33" t="s">
        <v>40</v>
      </c>
      <c r="B34" s="32">
        <f t="shared" si="9"/>
        <v>18517781</v>
      </c>
      <c r="C34" s="34">
        <f>SUM(一般接種!D33+一般接種!G33+一般接種!J33+一般接種!M33+医療従事者等!C31)</f>
        <v>6901415</v>
      </c>
      <c r="D34" s="30">
        <f t="shared" si="0"/>
        <v>0.78074624263717751</v>
      </c>
      <c r="E34" s="34">
        <f>SUM(一般接種!E33+一般接種!H33+一般接種!K33+一般接種!N33+医療従事者等!D31)</f>
        <v>6811459</v>
      </c>
      <c r="F34" s="31">
        <f t="shared" si="1"/>
        <v>0.77056966160232165</v>
      </c>
      <c r="G34" s="29">
        <f t="shared" si="7"/>
        <v>4794189</v>
      </c>
      <c r="H34" s="31">
        <f t="shared" si="5"/>
        <v>0.54235907393519844</v>
      </c>
      <c r="I34" s="35">
        <v>65005</v>
      </c>
      <c r="J34" s="35">
        <v>371935</v>
      </c>
      <c r="K34" s="35">
        <v>1520712</v>
      </c>
      <c r="L34" s="35">
        <v>1554131</v>
      </c>
      <c r="M34" s="35">
        <v>767968</v>
      </c>
      <c r="N34" s="35">
        <v>367107</v>
      </c>
      <c r="O34" s="35">
        <v>147331</v>
      </c>
      <c r="P34" s="35">
        <f t="shared" si="8"/>
        <v>10718</v>
      </c>
      <c r="Q34" s="65">
        <f t="shared" si="6"/>
        <v>1.2125105110452378E-3</v>
      </c>
      <c r="R34" s="35">
        <v>327</v>
      </c>
      <c r="S34" s="35">
        <v>10391</v>
      </c>
      <c r="U34" s="1">
        <v>8839511</v>
      </c>
    </row>
    <row r="35" spans="1:21" x14ac:dyDescent="0.55000000000000004">
      <c r="A35" s="33" t="s">
        <v>41</v>
      </c>
      <c r="B35" s="32">
        <f t="shared" si="9"/>
        <v>12035506</v>
      </c>
      <c r="C35" s="34">
        <f>SUM(一般接種!D34+一般接種!G34+一般接種!J34+一般接種!M34+医療従事者等!C32)</f>
        <v>4432586</v>
      </c>
      <c r="D35" s="30">
        <f t="shared" si="0"/>
        <v>0.80247772069972167</v>
      </c>
      <c r="E35" s="34">
        <f>SUM(一般接種!E34+一般接種!H34+一般接種!K34+一般接種!N34+医療従事者等!D32)</f>
        <v>4380450</v>
      </c>
      <c r="F35" s="31">
        <f t="shared" si="1"/>
        <v>0.7930389916042454</v>
      </c>
      <c r="G35" s="29">
        <f t="shared" si="7"/>
        <v>3216800</v>
      </c>
      <c r="H35" s="31">
        <f t="shared" si="5"/>
        <v>0.58237117834755259</v>
      </c>
      <c r="I35" s="35">
        <v>45423</v>
      </c>
      <c r="J35" s="35">
        <v>242446</v>
      </c>
      <c r="K35" s="35">
        <v>1007683</v>
      </c>
      <c r="L35" s="35">
        <v>1035248</v>
      </c>
      <c r="M35" s="35">
        <v>543346</v>
      </c>
      <c r="N35" s="35">
        <v>252349</v>
      </c>
      <c r="O35" s="35">
        <v>90305</v>
      </c>
      <c r="P35" s="35">
        <f t="shared" si="8"/>
        <v>5670</v>
      </c>
      <c r="Q35" s="65">
        <f t="shared" si="6"/>
        <v>1.0264998076444363E-3</v>
      </c>
      <c r="R35" s="35">
        <v>100</v>
      </c>
      <c r="S35" s="35">
        <v>5570</v>
      </c>
      <c r="U35" s="1">
        <v>5523625</v>
      </c>
    </row>
    <row r="36" spans="1:21" x14ac:dyDescent="0.55000000000000004">
      <c r="A36" s="33" t="s">
        <v>42</v>
      </c>
      <c r="B36" s="32">
        <f t="shared" si="9"/>
        <v>2999648</v>
      </c>
      <c r="C36" s="34">
        <f>SUM(一般接種!D35+一般接種!G35+一般接種!J35+一般接種!M35+医療従事者等!C33)</f>
        <v>1094022</v>
      </c>
      <c r="D36" s="30">
        <f t="shared" si="0"/>
        <v>0.81355712892985177</v>
      </c>
      <c r="E36" s="34">
        <f>SUM(一般接種!E35+一般接種!H35+一般接種!K35+一般接種!N35+医療従事者等!D33)</f>
        <v>1082744</v>
      </c>
      <c r="F36" s="31">
        <f t="shared" si="1"/>
        <v>0.80517037135087177</v>
      </c>
      <c r="G36" s="29">
        <f t="shared" si="7"/>
        <v>821759</v>
      </c>
      <c r="H36" s="31">
        <f t="shared" si="5"/>
        <v>0.61109181781743516</v>
      </c>
      <c r="I36" s="35">
        <v>7546</v>
      </c>
      <c r="J36" s="35">
        <v>54333</v>
      </c>
      <c r="K36" s="35">
        <v>307402</v>
      </c>
      <c r="L36" s="35">
        <v>253852</v>
      </c>
      <c r="M36" s="35">
        <v>131073</v>
      </c>
      <c r="N36" s="35">
        <v>53391</v>
      </c>
      <c r="O36" s="35">
        <v>14162</v>
      </c>
      <c r="P36" s="35">
        <f t="shared" si="8"/>
        <v>1123</v>
      </c>
      <c r="Q36" s="65">
        <f t="shared" si="6"/>
        <v>8.3510629200164493E-4</v>
      </c>
      <c r="R36" s="35">
        <v>64</v>
      </c>
      <c r="S36" s="35">
        <v>1059</v>
      </c>
      <c r="U36" s="1">
        <v>1344739</v>
      </c>
    </row>
    <row r="37" spans="1:21" x14ac:dyDescent="0.55000000000000004">
      <c r="A37" s="33" t="s">
        <v>43</v>
      </c>
      <c r="B37" s="32">
        <f t="shared" si="9"/>
        <v>2073202</v>
      </c>
      <c r="C37" s="34">
        <f>SUM(一般接種!D36+一般接種!G36+一般接種!J36+一般接種!M36+医療従事者等!C34)</f>
        <v>749840</v>
      </c>
      <c r="D37" s="30">
        <f t="shared" si="0"/>
        <v>0.79395869686753517</v>
      </c>
      <c r="E37" s="34">
        <f>SUM(一般接種!E36+一般接種!H36+一般接種!K36+一般接種!N36+医療従事者等!D34)</f>
        <v>740756</v>
      </c>
      <c r="F37" s="31">
        <f t="shared" si="1"/>
        <v>0.78434021718874414</v>
      </c>
      <c r="G37" s="29">
        <f t="shared" si="7"/>
        <v>581683</v>
      </c>
      <c r="H37" s="31">
        <f t="shared" si="5"/>
        <v>0.61590776254934188</v>
      </c>
      <c r="I37" s="35">
        <v>7680</v>
      </c>
      <c r="J37" s="35">
        <v>44741</v>
      </c>
      <c r="K37" s="35">
        <v>212439</v>
      </c>
      <c r="L37" s="35">
        <v>196279</v>
      </c>
      <c r="M37" s="35">
        <v>83318</v>
      </c>
      <c r="N37" s="35">
        <v>29752</v>
      </c>
      <c r="O37" s="35">
        <v>7474</v>
      </c>
      <c r="P37" s="35">
        <f t="shared" si="8"/>
        <v>923</v>
      </c>
      <c r="Q37" s="65">
        <f t="shared" si="6"/>
        <v>9.773069951039355E-4</v>
      </c>
      <c r="R37" s="35">
        <v>2</v>
      </c>
      <c r="S37" s="35">
        <v>921</v>
      </c>
      <c r="U37" s="1">
        <v>944432</v>
      </c>
    </row>
    <row r="38" spans="1:21" x14ac:dyDescent="0.55000000000000004">
      <c r="A38" s="33" t="s">
        <v>44</v>
      </c>
      <c r="B38" s="32">
        <f t="shared" si="9"/>
        <v>1221994</v>
      </c>
      <c r="C38" s="34">
        <f>SUM(一般接種!D37+一般接種!G37+一般接種!J37+一般接種!M37+医療従事者等!C35)</f>
        <v>443694</v>
      </c>
      <c r="D38" s="30">
        <f t="shared" si="0"/>
        <v>0.79688139830599802</v>
      </c>
      <c r="E38" s="34">
        <f>SUM(一般接種!E37+一般接種!H37+一般接種!K37+一般接種!N37+医療従事者等!D35)</f>
        <v>438336</v>
      </c>
      <c r="F38" s="31">
        <f t="shared" si="1"/>
        <v>0.78725834608504497</v>
      </c>
      <c r="G38" s="29">
        <f t="shared" si="7"/>
        <v>338917</v>
      </c>
      <c r="H38" s="31">
        <f t="shared" si="5"/>
        <v>0.60870025934466976</v>
      </c>
      <c r="I38" s="35">
        <v>4912</v>
      </c>
      <c r="J38" s="35">
        <v>23194</v>
      </c>
      <c r="K38" s="35">
        <v>108333</v>
      </c>
      <c r="L38" s="35">
        <v>110519</v>
      </c>
      <c r="M38" s="35">
        <v>59624</v>
      </c>
      <c r="N38" s="35">
        <v>25018</v>
      </c>
      <c r="O38" s="35">
        <v>7317</v>
      </c>
      <c r="P38" s="35">
        <f t="shared" si="8"/>
        <v>1047</v>
      </c>
      <c r="Q38" s="65">
        <f t="shared" si="6"/>
        <v>1.88042845750986E-3</v>
      </c>
      <c r="R38" s="35">
        <v>16</v>
      </c>
      <c r="S38" s="35">
        <v>1031</v>
      </c>
      <c r="U38" s="1">
        <v>556788</v>
      </c>
    </row>
    <row r="39" spans="1:21" x14ac:dyDescent="0.55000000000000004">
      <c r="A39" s="33" t="s">
        <v>45</v>
      </c>
      <c r="B39" s="32">
        <f t="shared" si="9"/>
        <v>1553739</v>
      </c>
      <c r="C39" s="34">
        <f>SUM(一般接種!D38+一般接種!G38+一般接種!J38+一般接種!M38+医療従事者等!C36)</f>
        <v>564330</v>
      </c>
      <c r="D39" s="30">
        <f t="shared" si="0"/>
        <v>0.83875954014104914</v>
      </c>
      <c r="E39" s="34">
        <f>SUM(一般接種!E38+一般接種!H38+一般接種!K38+一般接種!N38+医療従事者等!D36)</f>
        <v>554850</v>
      </c>
      <c r="F39" s="31">
        <f t="shared" si="1"/>
        <v>0.82466948566842302</v>
      </c>
      <c r="G39" s="29">
        <f t="shared" si="7"/>
        <v>433941</v>
      </c>
      <c r="H39" s="31">
        <f t="shared" si="5"/>
        <v>0.64496332572846915</v>
      </c>
      <c r="I39" s="35">
        <v>4900</v>
      </c>
      <c r="J39" s="35">
        <v>30254</v>
      </c>
      <c r="K39" s="35">
        <v>111385</v>
      </c>
      <c r="L39" s="35">
        <v>142603</v>
      </c>
      <c r="M39" s="35">
        <v>82547</v>
      </c>
      <c r="N39" s="35">
        <v>45485</v>
      </c>
      <c r="O39" s="35">
        <v>16767</v>
      </c>
      <c r="P39" s="35">
        <f t="shared" si="8"/>
        <v>618</v>
      </c>
      <c r="Q39" s="65">
        <f t="shared" si="6"/>
        <v>9.1852886751930319E-4</v>
      </c>
      <c r="R39" s="35">
        <v>23</v>
      </c>
      <c r="S39" s="35">
        <v>595</v>
      </c>
      <c r="U39" s="1">
        <v>672815</v>
      </c>
    </row>
    <row r="40" spans="1:21" x14ac:dyDescent="0.55000000000000004">
      <c r="A40" s="33" t="s">
        <v>46</v>
      </c>
      <c r="B40" s="32">
        <f t="shared" si="9"/>
        <v>4134860</v>
      </c>
      <c r="C40" s="34">
        <f>SUM(一般接種!D39+一般接種!G39+一般接種!J39+一般接種!M39+医療従事者等!C37)</f>
        <v>1514753</v>
      </c>
      <c r="D40" s="30">
        <f t="shared" si="0"/>
        <v>0.79985225402380722</v>
      </c>
      <c r="E40" s="34">
        <f>SUM(一般接種!E39+一般接種!H39+一般接種!K39+一般接種!N39+医療従事者等!D37)</f>
        <v>1484895</v>
      </c>
      <c r="F40" s="31">
        <f t="shared" si="1"/>
        <v>0.78408599470585716</v>
      </c>
      <c r="G40" s="29">
        <f t="shared" si="7"/>
        <v>1132140</v>
      </c>
      <c r="H40" s="31">
        <f t="shared" si="5"/>
        <v>0.59781676013879037</v>
      </c>
      <c r="I40" s="35">
        <v>21839</v>
      </c>
      <c r="J40" s="35">
        <v>137963</v>
      </c>
      <c r="K40" s="35">
        <v>362581</v>
      </c>
      <c r="L40" s="35">
        <v>317854</v>
      </c>
      <c r="M40" s="35">
        <v>163340</v>
      </c>
      <c r="N40" s="35">
        <v>91707</v>
      </c>
      <c r="O40" s="35">
        <v>36856</v>
      </c>
      <c r="P40" s="35">
        <f t="shared" si="8"/>
        <v>3072</v>
      </c>
      <c r="Q40" s="65">
        <f t="shared" si="6"/>
        <v>1.6221430981560266E-3</v>
      </c>
      <c r="R40" s="35">
        <v>248</v>
      </c>
      <c r="S40" s="35">
        <v>2824</v>
      </c>
      <c r="U40" s="1">
        <v>1893791</v>
      </c>
    </row>
    <row r="41" spans="1:21" x14ac:dyDescent="0.55000000000000004">
      <c r="A41" s="33" t="s">
        <v>47</v>
      </c>
      <c r="B41" s="32">
        <f t="shared" si="9"/>
        <v>6127392</v>
      </c>
      <c r="C41" s="34">
        <f>SUM(一般接種!D40+一般接種!G40+一般接種!J40+一般接種!M40+医療従事者等!C38)</f>
        <v>2243459</v>
      </c>
      <c r="D41" s="30">
        <f t="shared" si="0"/>
        <v>0.79769331393850096</v>
      </c>
      <c r="E41" s="34">
        <f>SUM(一般接種!E40+一般接種!H40+一般接種!K40+一般接種!N40+医療従事者等!D38)</f>
        <v>2215832</v>
      </c>
      <c r="F41" s="31">
        <f t="shared" si="1"/>
        <v>0.78787014659549226</v>
      </c>
      <c r="G41" s="29">
        <f t="shared" si="7"/>
        <v>1664602</v>
      </c>
      <c r="H41" s="31">
        <f t="shared" si="5"/>
        <v>0.59187258860922198</v>
      </c>
      <c r="I41" s="35">
        <v>22399</v>
      </c>
      <c r="J41" s="35">
        <v>121246</v>
      </c>
      <c r="K41" s="35">
        <v>545029</v>
      </c>
      <c r="L41" s="35">
        <v>531995</v>
      </c>
      <c r="M41" s="35">
        <v>292393</v>
      </c>
      <c r="N41" s="35">
        <v>116430</v>
      </c>
      <c r="O41" s="35">
        <v>35110</v>
      </c>
      <c r="P41" s="35">
        <f t="shared" si="8"/>
        <v>3499</v>
      </c>
      <c r="Q41" s="65">
        <f t="shared" si="6"/>
        <v>1.2441185265568992E-3</v>
      </c>
      <c r="R41" s="35">
        <v>55</v>
      </c>
      <c r="S41" s="35">
        <v>3444</v>
      </c>
      <c r="U41" s="1">
        <v>2812433</v>
      </c>
    </row>
    <row r="42" spans="1:21" x14ac:dyDescent="0.55000000000000004">
      <c r="A42" s="33" t="s">
        <v>48</v>
      </c>
      <c r="B42" s="32">
        <f t="shared" si="9"/>
        <v>3101341</v>
      </c>
      <c r="C42" s="34">
        <f>SUM(一般接種!D41+一般接種!G41+一般接種!J41+一般接種!M41+医療従事者等!C39)</f>
        <v>1121368</v>
      </c>
      <c r="D42" s="30">
        <f t="shared" si="0"/>
        <v>0.82690047267552047</v>
      </c>
      <c r="E42" s="34">
        <f>SUM(一般接種!E41+一般接種!H41+一般接種!K41+一般接種!N41+医療従事者等!D39)</f>
        <v>1097987</v>
      </c>
      <c r="F42" s="31">
        <f t="shared" si="1"/>
        <v>0.80965924593137728</v>
      </c>
      <c r="G42" s="29">
        <f t="shared" si="7"/>
        <v>877764</v>
      </c>
      <c r="H42" s="31">
        <f t="shared" si="5"/>
        <v>0.64726607723562246</v>
      </c>
      <c r="I42" s="35">
        <v>44771</v>
      </c>
      <c r="J42" s="35">
        <v>46745</v>
      </c>
      <c r="K42" s="35">
        <v>287044</v>
      </c>
      <c r="L42" s="35">
        <v>309746</v>
      </c>
      <c r="M42" s="35">
        <v>133648</v>
      </c>
      <c r="N42" s="35">
        <v>41763</v>
      </c>
      <c r="O42" s="35">
        <v>14047</v>
      </c>
      <c r="P42" s="35">
        <f t="shared" si="8"/>
        <v>4222</v>
      </c>
      <c r="Q42" s="65">
        <f t="shared" si="6"/>
        <v>3.1133167663390136E-3</v>
      </c>
      <c r="R42" s="35">
        <v>396</v>
      </c>
      <c r="S42" s="35">
        <v>3826</v>
      </c>
      <c r="U42" s="1">
        <v>1356110</v>
      </c>
    </row>
    <row r="43" spans="1:21" x14ac:dyDescent="0.55000000000000004">
      <c r="A43" s="33" t="s">
        <v>49</v>
      </c>
      <c r="B43" s="32">
        <f t="shared" si="9"/>
        <v>1658066</v>
      </c>
      <c r="C43" s="34">
        <f>SUM(一般接種!D42+一般接種!G42+一般接種!J42+一般接種!M42+医療従事者等!C40)</f>
        <v>599475</v>
      </c>
      <c r="D43" s="30">
        <f t="shared" si="0"/>
        <v>0.81566884232783499</v>
      </c>
      <c r="E43" s="34">
        <f>SUM(一般接種!E42+一般接種!H42+一般接種!K42+一般接種!N42+医療従事者等!D40)</f>
        <v>592028</v>
      </c>
      <c r="F43" s="31">
        <f t="shared" si="1"/>
        <v>0.80553616645508741</v>
      </c>
      <c r="G43" s="29">
        <f t="shared" si="7"/>
        <v>465652</v>
      </c>
      <c r="H43" s="31">
        <f t="shared" si="5"/>
        <v>0.63358409903272195</v>
      </c>
      <c r="I43" s="35">
        <v>7914</v>
      </c>
      <c r="J43" s="35">
        <v>39680</v>
      </c>
      <c r="K43" s="35">
        <v>152758</v>
      </c>
      <c r="L43" s="35">
        <v>160398</v>
      </c>
      <c r="M43" s="35">
        <v>67244</v>
      </c>
      <c r="N43" s="35">
        <v>28985</v>
      </c>
      <c r="O43" s="35">
        <v>8673</v>
      </c>
      <c r="P43" s="35">
        <f t="shared" si="8"/>
        <v>911</v>
      </c>
      <c r="Q43" s="65">
        <f t="shared" si="6"/>
        <v>1.239541791335181E-3</v>
      </c>
      <c r="R43" s="35">
        <v>8</v>
      </c>
      <c r="S43" s="35">
        <v>903</v>
      </c>
      <c r="U43" s="1">
        <v>734949</v>
      </c>
    </row>
    <row r="44" spans="1:21" x14ac:dyDescent="0.55000000000000004">
      <c r="A44" s="33" t="s">
        <v>50</v>
      </c>
      <c r="B44" s="32">
        <f t="shared" si="9"/>
        <v>2147094</v>
      </c>
      <c r="C44" s="34">
        <f>SUM(一般接種!D43+一般接種!G43+一般接種!J43+一般接種!M43+医療従事者等!C41)</f>
        <v>779745</v>
      </c>
      <c r="D44" s="30">
        <f t="shared" si="0"/>
        <v>0.80064503807388054</v>
      </c>
      <c r="E44" s="34">
        <f>SUM(一般接種!E43+一般接種!H43+一般接種!K43+一般接種!N43+医療従事者等!D41)</f>
        <v>771132</v>
      </c>
      <c r="F44" s="31">
        <f t="shared" si="1"/>
        <v>0.79180117794918559</v>
      </c>
      <c r="G44" s="29">
        <f t="shared" si="7"/>
        <v>593876</v>
      </c>
      <c r="H44" s="31">
        <f t="shared" si="5"/>
        <v>0.60979406425326732</v>
      </c>
      <c r="I44" s="35">
        <v>9386</v>
      </c>
      <c r="J44" s="35">
        <v>48466</v>
      </c>
      <c r="K44" s="35">
        <v>170694</v>
      </c>
      <c r="L44" s="35">
        <v>186980</v>
      </c>
      <c r="M44" s="35">
        <v>113854</v>
      </c>
      <c r="N44" s="35">
        <v>52716</v>
      </c>
      <c r="O44" s="35">
        <v>11780</v>
      </c>
      <c r="P44" s="35">
        <f t="shared" si="8"/>
        <v>2341</v>
      </c>
      <c r="Q44" s="65">
        <f t="shared" si="6"/>
        <v>2.4037474227227547E-3</v>
      </c>
      <c r="R44" s="35">
        <v>147</v>
      </c>
      <c r="S44" s="35">
        <v>2194</v>
      </c>
      <c r="U44" s="1">
        <v>973896</v>
      </c>
    </row>
    <row r="45" spans="1:21" x14ac:dyDescent="0.55000000000000004">
      <c r="A45" s="33" t="s">
        <v>51</v>
      </c>
      <c r="B45" s="32">
        <f t="shared" si="9"/>
        <v>3075406</v>
      </c>
      <c r="C45" s="34">
        <f>SUM(一般接種!D44+一般接種!G44+一般接種!J44+一般接種!M44+医療従事者等!C42)</f>
        <v>1113606</v>
      </c>
      <c r="D45" s="30">
        <f t="shared" si="0"/>
        <v>0.82111074981253029</v>
      </c>
      <c r="E45" s="34">
        <f>SUM(一般接種!E44+一般接種!H44+一般接種!K44+一般接種!N44+医療従事者等!D42)</f>
        <v>1102479</v>
      </c>
      <c r="F45" s="31">
        <f t="shared" si="1"/>
        <v>0.81290632265143015</v>
      </c>
      <c r="G45" s="29">
        <f t="shared" si="7"/>
        <v>857619</v>
      </c>
      <c r="H45" s="31">
        <f t="shared" si="5"/>
        <v>0.63236026040042204</v>
      </c>
      <c r="I45" s="35">
        <v>12480</v>
      </c>
      <c r="J45" s="35">
        <v>59171</v>
      </c>
      <c r="K45" s="35">
        <v>279894</v>
      </c>
      <c r="L45" s="35">
        <v>271524</v>
      </c>
      <c r="M45" s="35">
        <v>142064</v>
      </c>
      <c r="N45" s="35">
        <v>71564</v>
      </c>
      <c r="O45" s="35">
        <v>20922</v>
      </c>
      <c r="P45" s="35">
        <f t="shared" si="8"/>
        <v>1702</v>
      </c>
      <c r="Q45" s="65">
        <f t="shared" si="6"/>
        <v>1.2549595603659881E-3</v>
      </c>
      <c r="R45" s="35">
        <v>210</v>
      </c>
      <c r="S45" s="35">
        <v>1492</v>
      </c>
      <c r="U45" s="1">
        <v>1356219</v>
      </c>
    </row>
    <row r="46" spans="1:21" x14ac:dyDescent="0.55000000000000004">
      <c r="A46" s="33" t="s">
        <v>52</v>
      </c>
      <c r="B46" s="32">
        <f t="shared" si="9"/>
        <v>1555678</v>
      </c>
      <c r="C46" s="34">
        <f>SUM(一般接種!D45+一般接種!G45+一般接種!J45+一般接種!M45+医療従事者等!C43)</f>
        <v>565706</v>
      </c>
      <c r="D46" s="30">
        <f t="shared" si="0"/>
        <v>0.80680636709942144</v>
      </c>
      <c r="E46" s="34">
        <f>SUM(一般接種!E45+一般接種!H45+一般接種!K45+一般接種!N45+医療従事者等!D43)</f>
        <v>558220</v>
      </c>
      <c r="F46" s="31">
        <f t="shared" si="1"/>
        <v>0.79612988061332035</v>
      </c>
      <c r="G46" s="29">
        <f t="shared" si="7"/>
        <v>430021</v>
      </c>
      <c r="H46" s="31">
        <f t="shared" si="5"/>
        <v>0.61329326679664042</v>
      </c>
      <c r="I46" s="35">
        <v>10595</v>
      </c>
      <c r="J46" s="35">
        <v>33509</v>
      </c>
      <c r="K46" s="35">
        <v>140989</v>
      </c>
      <c r="L46" s="35">
        <v>125391</v>
      </c>
      <c r="M46" s="35">
        <v>73245</v>
      </c>
      <c r="N46" s="35">
        <v>36028</v>
      </c>
      <c r="O46" s="35">
        <v>10264</v>
      </c>
      <c r="P46" s="35">
        <f t="shared" si="8"/>
        <v>1731</v>
      </c>
      <c r="Q46" s="65">
        <f t="shared" si="6"/>
        <v>2.4687413982688862E-3</v>
      </c>
      <c r="R46" s="35">
        <v>167</v>
      </c>
      <c r="S46" s="35">
        <v>1564</v>
      </c>
      <c r="U46" s="1">
        <v>701167</v>
      </c>
    </row>
    <row r="47" spans="1:21" x14ac:dyDescent="0.55000000000000004">
      <c r="A47" s="33" t="s">
        <v>53</v>
      </c>
      <c r="B47" s="32">
        <f t="shared" si="9"/>
        <v>11170265</v>
      </c>
      <c r="C47" s="34">
        <f>SUM(一般接種!D46+一般接種!G46+一般接種!J46+一般接種!M46+医療従事者等!C44)</f>
        <v>4133056</v>
      </c>
      <c r="D47" s="30">
        <f t="shared" si="0"/>
        <v>0.8065805779277424</v>
      </c>
      <c r="E47" s="34">
        <f>SUM(一般接種!E46+一般接種!H46+一般接種!K46+一般接種!N46+医療従事者等!D44)</f>
        <v>4051193</v>
      </c>
      <c r="F47" s="31">
        <f t="shared" si="1"/>
        <v>0.79060472232576207</v>
      </c>
      <c r="G47" s="29">
        <f t="shared" si="7"/>
        <v>2972035</v>
      </c>
      <c r="H47" s="31">
        <f t="shared" si="5"/>
        <v>0.58000320051832788</v>
      </c>
      <c r="I47" s="35">
        <v>43568</v>
      </c>
      <c r="J47" s="35">
        <v>229308</v>
      </c>
      <c r="K47" s="35">
        <v>928763</v>
      </c>
      <c r="L47" s="35">
        <v>1023504</v>
      </c>
      <c r="M47" s="35">
        <v>489672</v>
      </c>
      <c r="N47" s="35">
        <v>191870</v>
      </c>
      <c r="O47" s="35">
        <v>65350</v>
      </c>
      <c r="P47" s="35">
        <f t="shared" si="8"/>
        <v>13981</v>
      </c>
      <c r="Q47" s="65">
        <f t="shared" si="6"/>
        <v>2.7284418744889416E-3</v>
      </c>
      <c r="R47" s="35">
        <v>65</v>
      </c>
      <c r="S47" s="35">
        <v>13916</v>
      </c>
      <c r="U47" s="1">
        <v>5124170</v>
      </c>
    </row>
    <row r="48" spans="1:21" x14ac:dyDescent="0.55000000000000004">
      <c r="A48" s="33" t="s">
        <v>54</v>
      </c>
      <c r="B48" s="32">
        <f t="shared" si="9"/>
        <v>1793929</v>
      </c>
      <c r="C48" s="34">
        <f>SUM(一般接種!D47+一般接種!G47+一般接種!J47+一般接種!M47+医療従事者等!C45)</f>
        <v>657804</v>
      </c>
      <c r="D48" s="30">
        <f t="shared" si="0"/>
        <v>0.8039431841236242</v>
      </c>
      <c r="E48" s="34">
        <f>SUM(一般接種!E47+一般接種!H47+一般接種!K47+一般接種!N47+医療従事者等!D45)</f>
        <v>649674</v>
      </c>
      <c r="F48" s="31">
        <f t="shared" si="1"/>
        <v>0.79400700543373315</v>
      </c>
      <c r="G48" s="29">
        <f t="shared" si="7"/>
        <v>484583</v>
      </c>
      <c r="H48" s="31">
        <f t="shared" si="5"/>
        <v>0.5922390255945208</v>
      </c>
      <c r="I48" s="35">
        <v>8396</v>
      </c>
      <c r="J48" s="35">
        <v>56469</v>
      </c>
      <c r="K48" s="35">
        <v>165618</v>
      </c>
      <c r="L48" s="35">
        <v>147018</v>
      </c>
      <c r="M48" s="35">
        <v>63046</v>
      </c>
      <c r="N48" s="35">
        <v>32145</v>
      </c>
      <c r="O48" s="35">
        <v>11891</v>
      </c>
      <c r="P48" s="35">
        <f t="shared" si="8"/>
        <v>1868</v>
      </c>
      <c r="Q48" s="65">
        <f t="shared" si="6"/>
        <v>2.2829989904940224E-3</v>
      </c>
      <c r="R48" s="35">
        <v>41</v>
      </c>
      <c r="S48" s="35">
        <v>1827</v>
      </c>
      <c r="U48" s="1">
        <v>818222</v>
      </c>
    </row>
    <row r="49" spans="1:21" x14ac:dyDescent="0.55000000000000004">
      <c r="A49" s="33" t="s">
        <v>55</v>
      </c>
      <c r="B49" s="32">
        <f t="shared" si="9"/>
        <v>3046897</v>
      </c>
      <c r="C49" s="34">
        <f>SUM(一般接種!D48+一般接種!G48+一般接種!J48+一般接種!M48+医療従事者等!C46)</f>
        <v>1100356</v>
      </c>
      <c r="D49" s="30">
        <f t="shared" si="0"/>
        <v>0.82365798412800595</v>
      </c>
      <c r="E49" s="34">
        <f>SUM(一般接種!E48+一般接種!H48+一般接種!K48+一般接種!N48+医療従事者等!D46)</f>
        <v>1083679</v>
      </c>
      <c r="F49" s="31">
        <f t="shared" si="1"/>
        <v>0.81117462037908949</v>
      </c>
      <c r="G49" s="29">
        <f t="shared" si="7"/>
        <v>861477</v>
      </c>
      <c r="H49" s="31">
        <f t="shared" si="5"/>
        <v>0.64484803935511981</v>
      </c>
      <c r="I49" s="35">
        <v>14887</v>
      </c>
      <c r="J49" s="35">
        <v>65852</v>
      </c>
      <c r="K49" s="35">
        <v>277114</v>
      </c>
      <c r="L49" s="35">
        <v>301900</v>
      </c>
      <c r="M49" s="35">
        <v>132085</v>
      </c>
      <c r="N49" s="35">
        <v>51680</v>
      </c>
      <c r="O49" s="35">
        <v>17959</v>
      </c>
      <c r="P49" s="35">
        <f t="shared" si="8"/>
        <v>1385</v>
      </c>
      <c r="Q49" s="65">
        <f t="shared" si="6"/>
        <v>1.0367247581848859E-3</v>
      </c>
      <c r="R49" s="35">
        <v>81</v>
      </c>
      <c r="S49" s="35">
        <v>1304</v>
      </c>
      <c r="U49" s="1">
        <v>1335938</v>
      </c>
    </row>
    <row r="50" spans="1:21" x14ac:dyDescent="0.55000000000000004">
      <c r="A50" s="33" t="s">
        <v>56</v>
      </c>
      <c r="B50" s="32">
        <f t="shared" si="9"/>
        <v>4035279</v>
      </c>
      <c r="C50" s="34">
        <f>SUM(一般接種!D49+一般接種!G49+一般接種!J49+一般接種!M49+医療従事者等!C47)</f>
        <v>1459431</v>
      </c>
      <c r="D50" s="30">
        <f t="shared" si="0"/>
        <v>0.82986105780302444</v>
      </c>
      <c r="E50" s="34">
        <f>SUM(一般接種!E49+一般接種!H49+一般接種!K49+一般接種!N49+医療従事者等!D47)</f>
        <v>1443213</v>
      </c>
      <c r="F50" s="31">
        <f t="shared" si="1"/>
        <v>0.82063918528185054</v>
      </c>
      <c r="G50" s="29">
        <f t="shared" si="7"/>
        <v>1129999</v>
      </c>
      <c r="H50" s="31">
        <f t="shared" si="5"/>
        <v>0.64253956881576446</v>
      </c>
      <c r="I50" s="35">
        <v>21000</v>
      </c>
      <c r="J50" s="35">
        <v>77879</v>
      </c>
      <c r="K50" s="35">
        <v>344147</v>
      </c>
      <c r="L50" s="35">
        <v>429413</v>
      </c>
      <c r="M50" s="35">
        <v>176476</v>
      </c>
      <c r="N50" s="35">
        <v>65674</v>
      </c>
      <c r="O50" s="35">
        <v>15410</v>
      </c>
      <c r="P50" s="35">
        <f t="shared" si="8"/>
        <v>2636</v>
      </c>
      <c r="Q50" s="65">
        <f t="shared" si="6"/>
        <v>1.4988812409553946E-3</v>
      </c>
      <c r="R50" s="35">
        <v>105</v>
      </c>
      <c r="S50" s="35">
        <v>2531</v>
      </c>
      <c r="U50" s="1">
        <v>1758645</v>
      </c>
    </row>
    <row r="51" spans="1:21" x14ac:dyDescent="0.55000000000000004">
      <c r="A51" s="33" t="s">
        <v>57</v>
      </c>
      <c r="B51" s="32">
        <f t="shared" si="9"/>
        <v>2542817</v>
      </c>
      <c r="C51" s="34">
        <f>SUM(一般接種!D50+一般接種!G50+一般接種!J50+一般接種!M50+医療従事者等!C48)</f>
        <v>925658</v>
      </c>
      <c r="D51" s="30">
        <f t="shared" si="0"/>
        <v>0.81074254143452851</v>
      </c>
      <c r="E51" s="34">
        <f>SUM(一般接種!E50+一般接種!H50+一般接種!K50+一般接種!N50+医療従事者等!D48)</f>
        <v>910049</v>
      </c>
      <c r="F51" s="31">
        <f t="shared" si="1"/>
        <v>0.79707131477279003</v>
      </c>
      <c r="G51" s="29">
        <f t="shared" si="7"/>
        <v>704291</v>
      </c>
      <c r="H51" s="31">
        <f t="shared" si="5"/>
        <v>0.61685706302918086</v>
      </c>
      <c r="I51" s="35">
        <v>19390</v>
      </c>
      <c r="J51" s="35">
        <v>50850</v>
      </c>
      <c r="K51" s="35">
        <v>216495</v>
      </c>
      <c r="L51" s="35">
        <v>218799</v>
      </c>
      <c r="M51" s="35">
        <v>116296</v>
      </c>
      <c r="N51" s="35">
        <v>63286</v>
      </c>
      <c r="O51" s="35">
        <v>19175</v>
      </c>
      <c r="P51" s="35">
        <f t="shared" si="8"/>
        <v>2819</v>
      </c>
      <c r="Q51" s="65">
        <f t="shared" si="6"/>
        <v>2.4690363225985576E-3</v>
      </c>
      <c r="R51" s="35">
        <v>239</v>
      </c>
      <c r="S51" s="35">
        <v>2580</v>
      </c>
      <c r="U51" s="1">
        <v>1141741</v>
      </c>
    </row>
    <row r="52" spans="1:21" x14ac:dyDescent="0.55000000000000004">
      <c r="A52" s="33" t="s">
        <v>58</v>
      </c>
      <c r="B52" s="32">
        <f t="shared" si="9"/>
        <v>2387983</v>
      </c>
      <c r="C52" s="34">
        <f>SUM(一般接種!D51+一般接種!G51+一般接種!J51+一般接種!M51+医療従事者等!C49)</f>
        <v>870591</v>
      </c>
      <c r="D52" s="30">
        <f t="shared" si="0"/>
        <v>0.80073415185777574</v>
      </c>
      <c r="E52" s="34">
        <f>SUM(一般接種!E51+一般接種!H51+一般接種!K51+一般接種!N51+医療従事者等!D49)</f>
        <v>858513</v>
      </c>
      <c r="F52" s="31">
        <f t="shared" si="1"/>
        <v>0.78962529926667591</v>
      </c>
      <c r="G52" s="29">
        <f t="shared" si="7"/>
        <v>656859</v>
      </c>
      <c r="H52" s="31">
        <f t="shared" si="5"/>
        <v>0.60415216129634552</v>
      </c>
      <c r="I52" s="35">
        <v>10937</v>
      </c>
      <c r="J52" s="35">
        <v>46222</v>
      </c>
      <c r="K52" s="35">
        <v>186558</v>
      </c>
      <c r="L52" s="35">
        <v>215341</v>
      </c>
      <c r="M52" s="35">
        <v>121838</v>
      </c>
      <c r="N52" s="35">
        <v>56685</v>
      </c>
      <c r="O52" s="35">
        <v>19278</v>
      </c>
      <c r="P52" s="35">
        <f t="shared" si="8"/>
        <v>2020</v>
      </c>
      <c r="Q52" s="65">
        <f t="shared" si="6"/>
        <v>1.8579137468141837E-3</v>
      </c>
      <c r="R52" s="35">
        <v>156</v>
      </c>
      <c r="S52" s="35">
        <v>1864</v>
      </c>
      <c r="U52" s="1">
        <v>1087241</v>
      </c>
    </row>
    <row r="53" spans="1:21" x14ac:dyDescent="0.55000000000000004">
      <c r="A53" s="33" t="s">
        <v>59</v>
      </c>
      <c r="B53" s="32">
        <f t="shared" si="9"/>
        <v>3629601</v>
      </c>
      <c r="C53" s="34">
        <f>SUM(一般接種!D52+一般接種!G52+一般接種!J52+一般接種!M52+医療従事者等!C50)</f>
        <v>1320526</v>
      </c>
      <c r="D53" s="30">
        <f t="shared" si="0"/>
        <v>0.81639080145680076</v>
      </c>
      <c r="E53" s="34">
        <f>SUM(一般接種!E52+一般接種!H52+一般接種!K52+一般接種!N52+医療従事者等!D50)</f>
        <v>1297229</v>
      </c>
      <c r="F53" s="31">
        <f t="shared" si="1"/>
        <v>0.80198786164225788</v>
      </c>
      <c r="G53" s="29">
        <f t="shared" si="7"/>
        <v>1009497</v>
      </c>
      <c r="H53" s="31">
        <f t="shared" si="5"/>
        <v>0.62410286877974075</v>
      </c>
      <c r="I53" s="35">
        <v>17259</v>
      </c>
      <c r="J53" s="35">
        <v>70618</v>
      </c>
      <c r="K53" s="35">
        <v>342058</v>
      </c>
      <c r="L53" s="35">
        <v>301817</v>
      </c>
      <c r="M53" s="35">
        <v>171779</v>
      </c>
      <c r="N53" s="35">
        <v>82242</v>
      </c>
      <c r="O53" s="35">
        <v>23724</v>
      </c>
      <c r="P53" s="35">
        <f t="shared" si="8"/>
        <v>2349</v>
      </c>
      <c r="Q53" s="65">
        <f t="shared" si="6"/>
        <v>1.4522258498674203E-3</v>
      </c>
      <c r="R53" s="35">
        <v>101</v>
      </c>
      <c r="S53" s="35">
        <v>2248</v>
      </c>
      <c r="U53" s="1">
        <v>1617517</v>
      </c>
    </row>
    <row r="54" spans="1:21" x14ac:dyDescent="0.55000000000000004">
      <c r="A54" s="33" t="s">
        <v>60</v>
      </c>
      <c r="B54" s="32">
        <f t="shared" si="9"/>
        <v>2769992</v>
      </c>
      <c r="C54" s="34">
        <f>SUM(一般接種!D53+一般接種!G53+一般接種!J53+一般接種!M53+医療従事者等!C51)</f>
        <v>1058777</v>
      </c>
      <c r="D54" s="37">
        <f t="shared" si="0"/>
        <v>0.71292449488862164</v>
      </c>
      <c r="E54" s="34">
        <f>SUM(一般接種!E53+一般接種!H53+一般接種!K53+一般接種!N53+医療従事者等!D51)</f>
        <v>1037162</v>
      </c>
      <c r="F54" s="31">
        <f t="shared" si="1"/>
        <v>0.69837009584423593</v>
      </c>
      <c r="G54" s="29">
        <f t="shared" si="7"/>
        <v>671967</v>
      </c>
      <c r="H54" s="31">
        <f t="shared" si="5"/>
        <v>0.45246707669020242</v>
      </c>
      <c r="I54" s="35">
        <v>17229</v>
      </c>
      <c r="J54" s="35">
        <v>58319</v>
      </c>
      <c r="K54" s="35">
        <v>210824</v>
      </c>
      <c r="L54" s="35">
        <v>190794</v>
      </c>
      <c r="M54" s="35">
        <v>117472</v>
      </c>
      <c r="N54" s="35">
        <v>58232</v>
      </c>
      <c r="O54" s="35">
        <v>19097</v>
      </c>
      <c r="P54" s="35">
        <f t="shared" si="8"/>
        <v>2086</v>
      </c>
      <c r="Q54" s="65">
        <f t="shared" si="6"/>
        <v>1.4046021932263969E-3</v>
      </c>
      <c r="R54" s="35">
        <v>14</v>
      </c>
      <c r="S54" s="35">
        <v>2072</v>
      </c>
      <c r="U54" s="1">
        <v>1485118</v>
      </c>
    </row>
    <row r="55" spans="1:21" x14ac:dyDescent="0.55000000000000004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21" x14ac:dyDescent="0.55000000000000004">
      <c r="A56" s="95" t="s">
        <v>112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  <c r="N56" s="22"/>
    </row>
    <row r="57" spans="1:21" x14ac:dyDescent="0.55000000000000004">
      <c r="A57" s="22" t="s">
        <v>113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21" x14ac:dyDescent="0.55000000000000004">
      <c r="A58" s="22" t="s">
        <v>114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21" x14ac:dyDescent="0.55000000000000004">
      <c r="A59" s="24" t="s">
        <v>115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21" x14ac:dyDescent="0.55000000000000004">
      <c r="A60" s="95" t="s">
        <v>116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  <c r="N60" s="54"/>
    </row>
    <row r="61" spans="1:21" x14ac:dyDescent="0.55000000000000004">
      <c r="A61" s="24" t="s">
        <v>117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  <c r="N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O4"/>
    <mergeCell ref="I6:O6"/>
    <mergeCell ref="B3:S3"/>
    <mergeCell ref="P4:S4"/>
  </mergeCells>
  <phoneticPr fontId="2"/>
  <pageMargins left="0.7" right="0.7" top="0.75" bottom="0.75" header="0.3" footer="0.3"/>
  <pageSetup paperSize="9" scale="3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B16" sqref="B16"/>
    </sheetView>
  </sheetViews>
  <sheetFormatPr defaultRowHeight="18" x14ac:dyDescent="0.55000000000000004"/>
  <cols>
    <col min="1" max="1" width="13.58203125" customWidth="1"/>
    <col min="2" max="2" width="12.5" style="27" bestFit="1" customWidth="1"/>
    <col min="3" max="3" width="12.5" bestFit="1" customWidth="1"/>
    <col min="4" max="8" width="11.33203125" bestFit="1" customWidth="1"/>
    <col min="9" max="9" width="8.75" bestFit="1" customWidth="1"/>
    <col min="10" max="11" width="9" bestFit="1" customWidth="1"/>
    <col min="12" max="14" width="9" customWidth="1"/>
    <col min="15" max="15" width="1.75" customWidth="1"/>
    <col min="16" max="16" width="12.58203125" customWidth="1"/>
    <col min="18" max="18" width="12.25" customWidth="1"/>
    <col min="19" max="19" width="9.25" bestFit="1" customWidth="1"/>
    <col min="20" max="20" width="12.5" bestFit="1" customWidth="1"/>
    <col min="22" max="22" width="11.08203125" bestFit="1" customWidth="1"/>
  </cols>
  <sheetData>
    <row r="1" spans="1:23" x14ac:dyDescent="0.55000000000000004">
      <c r="A1" s="22" t="s">
        <v>118</v>
      </c>
      <c r="B1" s="23"/>
      <c r="C1" s="24"/>
      <c r="D1" s="24"/>
    </row>
    <row r="2" spans="1:23" x14ac:dyDescent="0.55000000000000004">
      <c r="B2"/>
      <c r="T2" s="120"/>
      <c r="U2" s="120"/>
      <c r="W2" s="49" t="str">
        <f>'進捗状況 (都道府県別)'!H3</f>
        <v>（6月24日公表時点）</v>
      </c>
    </row>
    <row r="3" spans="1:23" ht="37.5" customHeight="1" x14ac:dyDescent="0.55000000000000004">
      <c r="A3" s="121" t="s">
        <v>3</v>
      </c>
      <c r="B3" s="134" t="s">
        <v>119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P3" s="117" t="s">
        <v>120</v>
      </c>
      <c r="Q3" s="118"/>
      <c r="R3" s="118"/>
      <c r="S3" s="118"/>
      <c r="T3" s="118"/>
      <c r="U3" s="118"/>
      <c r="V3" s="118"/>
      <c r="W3" s="119"/>
    </row>
    <row r="4" spans="1:23" ht="18.75" customHeight="1" x14ac:dyDescent="0.55000000000000004">
      <c r="A4" s="122"/>
      <c r="B4" s="124" t="s">
        <v>13</v>
      </c>
      <c r="C4" s="125" t="s">
        <v>121</v>
      </c>
      <c r="D4" s="125"/>
      <c r="E4" s="125"/>
      <c r="F4" s="126" t="s">
        <v>122</v>
      </c>
      <c r="G4" s="127"/>
      <c r="H4" s="128"/>
      <c r="I4" s="126" t="s">
        <v>123</v>
      </c>
      <c r="J4" s="127"/>
      <c r="K4" s="128"/>
      <c r="L4" s="131" t="s">
        <v>124</v>
      </c>
      <c r="M4" s="132"/>
      <c r="N4" s="133"/>
      <c r="P4" s="98" t="s">
        <v>151</v>
      </c>
      <c r="Q4" s="98"/>
      <c r="R4" s="129" t="s">
        <v>125</v>
      </c>
      <c r="S4" s="129"/>
      <c r="T4" s="130" t="s">
        <v>123</v>
      </c>
      <c r="U4" s="130"/>
      <c r="V4" s="116" t="s">
        <v>126</v>
      </c>
      <c r="W4" s="116"/>
    </row>
    <row r="5" spans="1:23" ht="36" x14ac:dyDescent="0.55000000000000004">
      <c r="A5" s="123"/>
      <c r="B5" s="124"/>
      <c r="C5" s="38" t="s">
        <v>127</v>
      </c>
      <c r="D5" s="38" t="s">
        <v>96</v>
      </c>
      <c r="E5" s="38" t="s">
        <v>97</v>
      </c>
      <c r="F5" s="38" t="s">
        <v>127</v>
      </c>
      <c r="G5" s="38" t="s">
        <v>96</v>
      </c>
      <c r="H5" s="38" t="s">
        <v>97</v>
      </c>
      <c r="I5" s="38" t="s">
        <v>127</v>
      </c>
      <c r="J5" s="38" t="s">
        <v>96</v>
      </c>
      <c r="K5" s="38" t="s">
        <v>97</v>
      </c>
      <c r="L5" s="68" t="s">
        <v>127</v>
      </c>
      <c r="M5" s="68" t="s">
        <v>96</v>
      </c>
      <c r="N5" s="68" t="s">
        <v>97</v>
      </c>
      <c r="P5" s="39" t="s">
        <v>128</v>
      </c>
      <c r="Q5" s="39" t="s">
        <v>129</v>
      </c>
      <c r="R5" s="39" t="s">
        <v>130</v>
      </c>
      <c r="S5" s="39" t="s">
        <v>131</v>
      </c>
      <c r="T5" s="39" t="s">
        <v>130</v>
      </c>
      <c r="U5" s="39" t="s">
        <v>129</v>
      </c>
      <c r="V5" s="39" t="s">
        <v>132</v>
      </c>
      <c r="W5" s="39" t="s">
        <v>129</v>
      </c>
    </row>
    <row r="6" spans="1:23" x14ac:dyDescent="0.55000000000000004">
      <c r="A6" s="28" t="s">
        <v>133</v>
      </c>
      <c r="B6" s="40">
        <f>SUM(B7:B53)</f>
        <v>193635715</v>
      </c>
      <c r="C6" s="40">
        <f>SUM(C7:C53)</f>
        <v>161186995</v>
      </c>
      <c r="D6" s="40">
        <f>SUM(D7:D53)</f>
        <v>80880403</v>
      </c>
      <c r="E6" s="41">
        <f>SUM(E7:E53)</f>
        <v>80306592</v>
      </c>
      <c r="F6" s="41">
        <f t="shared" ref="F6:T6" si="0">SUM(F7:F53)</f>
        <v>32325723</v>
      </c>
      <c r="G6" s="41">
        <f>SUM(G7:G53)</f>
        <v>16213327</v>
      </c>
      <c r="H6" s="41">
        <f t="shared" ref="H6:N6" si="1">SUM(H7:H53)</f>
        <v>16112396</v>
      </c>
      <c r="I6" s="41">
        <f>SUM(I7:I53)</f>
        <v>117475</v>
      </c>
      <c r="J6" s="41">
        <f t="shared" si="1"/>
        <v>58681</v>
      </c>
      <c r="K6" s="41">
        <f t="shared" si="1"/>
        <v>58794</v>
      </c>
      <c r="L6" s="69">
        <f>SUM(L7:L53)</f>
        <v>5522</v>
      </c>
      <c r="M6" s="69">
        <f t="shared" si="1"/>
        <v>5035</v>
      </c>
      <c r="N6" s="69">
        <f t="shared" si="1"/>
        <v>487</v>
      </c>
      <c r="O6" s="42"/>
      <c r="P6" s="41">
        <f>SUM(P7:P53)</f>
        <v>177120130</v>
      </c>
      <c r="Q6" s="43">
        <f>C6/P6</f>
        <v>0.91004334177035662</v>
      </c>
      <c r="R6" s="41">
        <f t="shared" si="0"/>
        <v>34260650</v>
      </c>
      <c r="S6" s="44">
        <f>F6/R6</f>
        <v>0.94352334237674995</v>
      </c>
      <c r="T6" s="41">
        <f t="shared" si="0"/>
        <v>202140</v>
      </c>
      <c r="U6" s="44">
        <f>I6/T6</f>
        <v>0.58115662412189573</v>
      </c>
      <c r="V6" s="41">
        <f t="shared" ref="V6" si="2">SUM(V7:V53)</f>
        <v>132050</v>
      </c>
      <c r="W6" s="44">
        <v>4.1817493373722078E-2</v>
      </c>
    </row>
    <row r="7" spans="1:23" x14ac:dyDescent="0.55000000000000004">
      <c r="A7" s="45" t="s">
        <v>14</v>
      </c>
      <c r="B7" s="40">
        <v>7948799</v>
      </c>
      <c r="C7" s="40">
        <v>6450396</v>
      </c>
      <c r="D7" s="40">
        <v>3237779</v>
      </c>
      <c r="E7" s="41">
        <v>3212617</v>
      </c>
      <c r="F7" s="46">
        <v>1497365</v>
      </c>
      <c r="G7" s="41">
        <v>750720</v>
      </c>
      <c r="H7" s="41">
        <v>746645</v>
      </c>
      <c r="I7" s="41">
        <v>866</v>
      </c>
      <c r="J7" s="41">
        <v>425</v>
      </c>
      <c r="K7" s="41">
        <v>441</v>
      </c>
      <c r="L7" s="69">
        <v>172</v>
      </c>
      <c r="M7" s="69">
        <v>163</v>
      </c>
      <c r="N7" s="69">
        <v>9</v>
      </c>
      <c r="O7" s="42"/>
      <c r="P7" s="41">
        <v>7433760</v>
      </c>
      <c r="Q7" s="43">
        <v>0.86771647187964096</v>
      </c>
      <c r="R7" s="47">
        <v>1518500</v>
      </c>
      <c r="S7" s="43">
        <v>0.98608165953243332</v>
      </c>
      <c r="T7" s="41">
        <v>900</v>
      </c>
      <c r="U7" s="44">
        <v>0.9622222222222222</v>
      </c>
      <c r="V7" s="41">
        <v>990</v>
      </c>
      <c r="W7" s="44">
        <v>0.17373737373737375</v>
      </c>
    </row>
    <row r="8" spans="1:23" x14ac:dyDescent="0.55000000000000004">
      <c r="A8" s="45" t="s">
        <v>15</v>
      </c>
      <c r="B8" s="40">
        <v>2043577</v>
      </c>
      <c r="C8" s="40">
        <v>1852761</v>
      </c>
      <c r="D8" s="40">
        <v>929499</v>
      </c>
      <c r="E8" s="41">
        <v>923262</v>
      </c>
      <c r="F8" s="46">
        <v>188404</v>
      </c>
      <c r="G8" s="41">
        <v>94644</v>
      </c>
      <c r="H8" s="41">
        <v>93760</v>
      </c>
      <c r="I8" s="41">
        <v>2411</v>
      </c>
      <c r="J8" s="41">
        <v>1213</v>
      </c>
      <c r="K8" s="41">
        <v>1198</v>
      </c>
      <c r="L8" s="69">
        <v>1</v>
      </c>
      <c r="M8" s="69">
        <v>1</v>
      </c>
      <c r="N8" s="69">
        <v>0</v>
      </c>
      <c r="O8" s="42"/>
      <c r="P8" s="41">
        <v>1921955</v>
      </c>
      <c r="Q8" s="43">
        <v>0.96399811650116674</v>
      </c>
      <c r="R8" s="47">
        <v>186500</v>
      </c>
      <c r="S8" s="43">
        <v>1.0102091152815014</v>
      </c>
      <c r="T8" s="41">
        <v>3800</v>
      </c>
      <c r="U8" s="44">
        <v>0.6344736842105263</v>
      </c>
      <c r="V8" s="41">
        <v>800</v>
      </c>
      <c r="W8" s="44">
        <v>1.25E-3</v>
      </c>
    </row>
    <row r="9" spans="1:23" x14ac:dyDescent="0.55000000000000004">
      <c r="A9" s="45" t="s">
        <v>16</v>
      </c>
      <c r="B9" s="40">
        <v>1964589</v>
      </c>
      <c r="C9" s="40">
        <v>1719952</v>
      </c>
      <c r="D9" s="40">
        <v>863499</v>
      </c>
      <c r="E9" s="41">
        <v>856453</v>
      </c>
      <c r="F9" s="46">
        <v>244539</v>
      </c>
      <c r="G9" s="41">
        <v>122734</v>
      </c>
      <c r="H9" s="41">
        <v>121805</v>
      </c>
      <c r="I9" s="41">
        <v>98</v>
      </c>
      <c r="J9" s="41">
        <v>50</v>
      </c>
      <c r="K9" s="41">
        <v>48</v>
      </c>
      <c r="L9" s="69">
        <v>0</v>
      </c>
      <c r="M9" s="69">
        <v>0</v>
      </c>
      <c r="N9" s="69">
        <v>0</v>
      </c>
      <c r="O9" s="42"/>
      <c r="P9" s="41">
        <v>1879585</v>
      </c>
      <c r="Q9" s="43">
        <v>0.9150700819595815</v>
      </c>
      <c r="R9" s="47">
        <v>227500</v>
      </c>
      <c r="S9" s="43">
        <v>1.0748967032967034</v>
      </c>
      <c r="T9" s="41">
        <v>260</v>
      </c>
      <c r="U9" s="44">
        <v>0.37692307692307692</v>
      </c>
      <c r="V9" s="41">
        <v>400</v>
      </c>
      <c r="W9" s="44">
        <v>0</v>
      </c>
    </row>
    <row r="10" spans="1:23" x14ac:dyDescent="0.55000000000000004">
      <c r="A10" s="45" t="s">
        <v>17</v>
      </c>
      <c r="B10" s="40">
        <v>3552720</v>
      </c>
      <c r="C10" s="40">
        <v>2810993</v>
      </c>
      <c r="D10" s="40">
        <v>1410750</v>
      </c>
      <c r="E10" s="41">
        <v>1400243</v>
      </c>
      <c r="F10" s="46">
        <v>741671</v>
      </c>
      <c r="G10" s="41">
        <v>371717</v>
      </c>
      <c r="H10" s="41">
        <v>369954</v>
      </c>
      <c r="I10" s="41">
        <v>54</v>
      </c>
      <c r="J10" s="41">
        <v>21</v>
      </c>
      <c r="K10" s="41">
        <v>33</v>
      </c>
      <c r="L10" s="69">
        <v>2</v>
      </c>
      <c r="M10" s="69">
        <v>2</v>
      </c>
      <c r="N10" s="69">
        <v>0</v>
      </c>
      <c r="O10" s="42"/>
      <c r="P10" s="41">
        <v>3169865</v>
      </c>
      <c r="Q10" s="43">
        <v>0.88678634579075133</v>
      </c>
      <c r="R10" s="47">
        <v>854400</v>
      </c>
      <c r="S10" s="43">
        <v>0.86806062734082401</v>
      </c>
      <c r="T10" s="41">
        <v>240</v>
      </c>
      <c r="U10" s="44">
        <v>0.22500000000000001</v>
      </c>
      <c r="V10" s="41">
        <v>1550</v>
      </c>
      <c r="W10" s="44">
        <v>1.2903225806451613E-3</v>
      </c>
    </row>
    <row r="11" spans="1:23" x14ac:dyDescent="0.55000000000000004">
      <c r="A11" s="45" t="s">
        <v>18</v>
      </c>
      <c r="B11" s="40">
        <v>1588783</v>
      </c>
      <c r="C11" s="40">
        <v>1492622</v>
      </c>
      <c r="D11" s="40">
        <v>748678</v>
      </c>
      <c r="E11" s="41">
        <v>743944</v>
      </c>
      <c r="F11" s="46">
        <v>96094</v>
      </c>
      <c r="G11" s="41">
        <v>48352</v>
      </c>
      <c r="H11" s="41">
        <v>47742</v>
      </c>
      <c r="I11" s="41">
        <v>67</v>
      </c>
      <c r="J11" s="41">
        <v>34</v>
      </c>
      <c r="K11" s="41">
        <v>33</v>
      </c>
      <c r="L11" s="69">
        <v>0</v>
      </c>
      <c r="M11" s="69">
        <v>0</v>
      </c>
      <c r="N11" s="69">
        <v>0</v>
      </c>
      <c r="O11" s="42"/>
      <c r="P11" s="41">
        <v>1523455</v>
      </c>
      <c r="Q11" s="43">
        <v>0.9797611350515768</v>
      </c>
      <c r="R11" s="47">
        <v>87900</v>
      </c>
      <c r="S11" s="43">
        <v>1.0932195676905574</v>
      </c>
      <c r="T11" s="41">
        <v>140</v>
      </c>
      <c r="U11" s="44">
        <v>0.47857142857142859</v>
      </c>
      <c r="V11" s="41">
        <v>50</v>
      </c>
      <c r="W11" s="44">
        <v>0</v>
      </c>
    </row>
    <row r="12" spans="1:23" x14ac:dyDescent="0.55000000000000004">
      <c r="A12" s="45" t="s">
        <v>19</v>
      </c>
      <c r="B12" s="40">
        <v>1741906</v>
      </c>
      <c r="C12" s="40">
        <v>1663793</v>
      </c>
      <c r="D12" s="40">
        <v>834677</v>
      </c>
      <c r="E12" s="41">
        <v>829116</v>
      </c>
      <c r="F12" s="46">
        <v>77861</v>
      </c>
      <c r="G12" s="41">
        <v>39006</v>
      </c>
      <c r="H12" s="41">
        <v>38855</v>
      </c>
      <c r="I12" s="41">
        <v>161</v>
      </c>
      <c r="J12" s="41">
        <v>80</v>
      </c>
      <c r="K12" s="41">
        <v>81</v>
      </c>
      <c r="L12" s="69">
        <v>91</v>
      </c>
      <c r="M12" s="69">
        <v>86</v>
      </c>
      <c r="N12" s="69">
        <v>5</v>
      </c>
      <c r="O12" s="42"/>
      <c r="P12" s="41">
        <v>1736595</v>
      </c>
      <c r="Q12" s="43">
        <v>0.95807773257437689</v>
      </c>
      <c r="R12" s="47">
        <v>61700</v>
      </c>
      <c r="S12" s="43">
        <v>1.2619286871961102</v>
      </c>
      <c r="T12" s="41">
        <v>340</v>
      </c>
      <c r="U12" s="44">
        <v>0.47352941176470587</v>
      </c>
      <c r="V12" s="41">
        <v>300</v>
      </c>
      <c r="W12" s="44">
        <v>0.30333333333333334</v>
      </c>
    </row>
    <row r="13" spans="1:23" x14ac:dyDescent="0.55000000000000004">
      <c r="A13" s="45" t="s">
        <v>20</v>
      </c>
      <c r="B13" s="40">
        <v>2966467</v>
      </c>
      <c r="C13" s="40">
        <v>2758219</v>
      </c>
      <c r="D13" s="40">
        <v>1385064</v>
      </c>
      <c r="E13" s="41">
        <v>1373155</v>
      </c>
      <c r="F13" s="46">
        <v>207969</v>
      </c>
      <c r="G13" s="41">
        <v>104468</v>
      </c>
      <c r="H13" s="41">
        <v>103501</v>
      </c>
      <c r="I13" s="41">
        <v>253</v>
      </c>
      <c r="J13" s="41">
        <v>126</v>
      </c>
      <c r="K13" s="41">
        <v>127</v>
      </c>
      <c r="L13" s="69">
        <v>26</v>
      </c>
      <c r="M13" s="69">
        <v>20</v>
      </c>
      <c r="N13" s="69">
        <v>6</v>
      </c>
      <c r="O13" s="42"/>
      <c r="P13" s="41">
        <v>2910040</v>
      </c>
      <c r="Q13" s="43">
        <v>0.94782855218484974</v>
      </c>
      <c r="R13" s="47">
        <v>178600</v>
      </c>
      <c r="S13" s="43">
        <v>1.1644400895856664</v>
      </c>
      <c r="T13" s="41">
        <v>560</v>
      </c>
      <c r="U13" s="44">
        <v>0.45178571428571429</v>
      </c>
      <c r="V13" s="41">
        <v>10530</v>
      </c>
      <c r="W13" s="44">
        <v>2.4691358024691358E-3</v>
      </c>
    </row>
    <row r="14" spans="1:23" x14ac:dyDescent="0.55000000000000004">
      <c r="A14" s="45" t="s">
        <v>21</v>
      </c>
      <c r="B14" s="40">
        <v>4638653</v>
      </c>
      <c r="C14" s="40">
        <v>3767115</v>
      </c>
      <c r="D14" s="40">
        <v>1890602</v>
      </c>
      <c r="E14" s="41">
        <v>1876513</v>
      </c>
      <c r="F14" s="46">
        <v>870925</v>
      </c>
      <c r="G14" s="41">
        <v>436864</v>
      </c>
      <c r="H14" s="41">
        <v>434061</v>
      </c>
      <c r="I14" s="41">
        <v>370</v>
      </c>
      <c r="J14" s="41">
        <v>176</v>
      </c>
      <c r="K14" s="41">
        <v>194</v>
      </c>
      <c r="L14" s="69">
        <v>243</v>
      </c>
      <c r="M14" s="69">
        <v>243</v>
      </c>
      <c r="N14" s="69">
        <v>0</v>
      </c>
      <c r="O14" s="42"/>
      <c r="P14" s="41">
        <v>4064675</v>
      </c>
      <c r="Q14" s="43">
        <v>0.92679365508927525</v>
      </c>
      <c r="R14" s="47">
        <v>892500</v>
      </c>
      <c r="S14" s="43">
        <v>0.9758263305322129</v>
      </c>
      <c r="T14" s="41">
        <v>860</v>
      </c>
      <c r="U14" s="44">
        <v>0.43023255813953487</v>
      </c>
      <c r="V14" s="41">
        <v>2210</v>
      </c>
      <c r="W14" s="44">
        <v>0.10995475113122172</v>
      </c>
    </row>
    <row r="15" spans="1:23" x14ac:dyDescent="0.55000000000000004">
      <c r="A15" s="48" t="s">
        <v>22</v>
      </c>
      <c r="B15" s="40">
        <v>3080501</v>
      </c>
      <c r="C15" s="40">
        <v>2697348</v>
      </c>
      <c r="D15" s="40">
        <v>1353670</v>
      </c>
      <c r="E15" s="41">
        <v>1343678</v>
      </c>
      <c r="F15" s="46">
        <v>382238</v>
      </c>
      <c r="G15" s="41">
        <v>192172</v>
      </c>
      <c r="H15" s="41">
        <v>190066</v>
      </c>
      <c r="I15" s="41">
        <v>828</v>
      </c>
      <c r="J15" s="41">
        <v>413</v>
      </c>
      <c r="K15" s="41">
        <v>415</v>
      </c>
      <c r="L15" s="69">
        <v>87</v>
      </c>
      <c r="M15" s="69">
        <v>86</v>
      </c>
      <c r="N15" s="69">
        <v>1</v>
      </c>
      <c r="O15" s="42"/>
      <c r="P15" s="41">
        <v>2869350</v>
      </c>
      <c r="Q15" s="43">
        <v>0.94005541324690256</v>
      </c>
      <c r="R15" s="47">
        <v>375900</v>
      </c>
      <c r="S15" s="43">
        <v>1.0168608672519288</v>
      </c>
      <c r="T15" s="41">
        <v>1220</v>
      </c>
      <c r="U15" s="44">
        <v>0.67868852459016393</v>
      </c>
      <c r="V15" s="41">
        <v>710</v>
      </c>
      <c r="W15" s="44">
        <v>0.12253521126760564</v>
      </c>
    </row>
    <row r="16" spans="1:23" x14ac:dyDescent="0.55000000000000004">
      <c r="A16" s="45" t="s">
        <v>23</v>
      </c>
      <c r="B16" s="40">
        <v>3006088</v>
      </c>
      <c r="C16" s="40">
        <v>2154992</v>
      </c>
      <c r="D16" s="40">
        <v>1081637</v>
      </c>
      <c r="E16" s="41">
        <v>1073355</v>
      </c>
      <c r="F16" s="46">
        <v>850822</v>
      </c>
      <c r="G16" s="41">
        <v>426618</v>
      </c>
      <c r="H16" s="41">
        <v>424204</v>
      </c>
      <c r="I16" s="41">
        <v>224</v>
      </c>
      <c r="J16" s="41">
        <v>95</v>
      </c>
      <c r="K16" s="41">
        <v>129</v>
      </c>
      <c r="L16" s="69">
        <v>50</v>
      </c>
      <c r="M16" s="69">
        <v>43</v>
      </c>
      <c r="N16" s="69">
        <v>7</v>
      </c>
      <c r="O16" s="42"/>
      <c r="P16" s="41">
        <v>2506095</v>
      </c>
      <c r="Q16" s="43">
        <v>0.85990036291521266</v>
      </c>
      <c r="R16" s="47">
        <v>887500</v>
      </c>
      <c r="S16" s="43">
        <v>0.95867267605633799</v>
      </c>
      <c r="T16" s="41">
        <v>440</v>
      </c>
      <c r="U16" s="44">
        <v>0.50909090909090904</v>
      </c>
      <c r="V16" s="41">
        <v>440</v>
      </c>
      <c r="W16" s="44">
        <v>0.11363636363636363</v>
      </c>
    </row>
    <row r="17" spans="1:23" x14ac:dyDescent="0.55000000000000004">
      <c r="A17" s="45" t="s">
        <v>24</v>
      </c>
      <c r="B17" s="40">
        <v>11572435</v>
      </c>
      <c r="C17" s="40">
        <v>9874400</v>
      </c>
      <c r="D17" s="40">
        <v>4960658</v>
      </c>
      <c r="E17" s="41">
        <v>4913742</v>
      </c>
      <c r="F17" s="46">
        <v>1679316</v>
      </c>
      <c r="G17" s="41">
        <v>841025</v>
      </c>
      <c r="H17" s="41">
        <v>838291</v>
      </c>
      <c r="I17" s="41">
        <v>18080</v>
      </c>
      <c r="J17" s="41">
        <v>9064</v>
      </c>
      <c r="K17" s="41">
        <v>9016</v>
      </c>
      <c r="L17" s="69">
        <v>639</v>
      </c>
      <c r="M17" s="69">
        <v>584</v>
      </c>
      <c r="N17" s="69">
        <v>55</v>
      </c>
      <c r="O17" s="42"/>
      <c r="P17" s="41">
        <v>10836010</v>
      </c>
      <c r="Q17" s="43">
        <v>0.91125792611856204</v>
      </c>
      <c r="R17" s="47">
        <v>659400</v>
      </c>
      <c r="S17" s="43">
        <v>2.5467333939945407</v>
      </c>
      <c r="T17" s="41">
        <v>37820</v>
      </c>
      <c r="U17" s="44">
        <v>0.47805393971443683</v>
      </c>
      <c r="V17" s="41">
        <v>10550</v>
      </c>
      <c r="W17" s="44">
        <v>6.0568720379146922E-2</v>
      </c>
    </row>
    <row r="18" spans="1:23" x14ac:dyDescent="0.55000000000000004">
      <c r="A18" s="45" t="s">
        <v>25</v>
      </c>
      <c r="B18" s="40">
        <v>9880906</v>
      </c>
      <c r="C18" s="40">
        <v>8176775</v>
      </c>
      <c r="D18" s="40">
        <v>4104341</v>
      </c>
      <c r="E18" s="41">
        <v>4072434</v>
      </c>
      <c r="F18" s="46">
        <v>1703112</v>
      </c>
      <c r="G18" s="41">
        <v>853348</v>
      </c>
      <c r="H18" s="41">
        <v>849764</v>
      </c>
      <c r="I18" s="41">
        <v>816</v>
      </c>
      <c r="J18" s="41">
        <v>368</v>
      </c>
      <c r="K18" s="41">
        <v>448</v>
      </c>
      <c r="L18" s="69">
        <v>203</v>
      </c>
      <c r="M18" s="69">
        <v>192</v>
      </c>
      <c r="N18" s="69">
        <v>11</v>
      </c>
      <c r="O18" s="42"/>
      <c r="P18" s="41">
        <v>8816645</v>
      </c>
      <c r="Q18" s="43">
        <v>0.92742477438980475</v>
      </c>
      <c r="R18" s="47">
        <v>643300</v>
      </c>
      <c r="S18" s="43">
        <v>2.6474615265039638</v>
      </c>
      <c r="T18" s="41">
        <v>4560</v>
      </c>
      <c r="U18" s="44">
        <v>0.17894736842105263</v>
      </c>
      <c r="V18" s="41">
        <v>2990</v>
      </c>
      <c r="W18" s="44">
        <v>6.7892976588628765E-2</v>
      </c>
    </row>
    <row r="19" spans="1:23" x14ac:dyDescent="0.55000000000000004">
      <c r="A19" s="45" t="s">
        <v>26</v>
      </c>
      <c r="B19" s="40">
        <v>21284199</v>
      </c>
      <c r="C19" s="40">
        <v>15905862</v>
      </c>
      <c r="D19" s="40">
        <v>7984891</v>
      </c>
      <c r="E19" s="41">
        <v>7920971</v>
      </c>
      <c r="F19" s="46">
        <v>5363096</v>
      </c>
      <c r="G19" s="41">
        <v>2690277</v>
      </c>
      <c r="H19" s="41">
        <v>2672819</v>
      </c>
      <c r="I19" s="41">
        <v>13633</v>
      </c>
      <c r="J19" s="41">
        <v>6760</v>
      </c>
      <c r="K19" s="41">
        <v>6873</v>
      </c>
      <c r="L19" s="69">
        <v>1608</v>
      </c>
      <c r="M19" s="69">
        <v>1425</v>
      </c>
      <c r="N19" s="69">
        <v>183</v>
      </c>
      <c r="O19" s="42"/>
      <c r="P19" s="41">
        <v>17678890</v>
      </c>
      <c r="Q19" s="43">
        <v>0.8997093143291236</v>
      </c>
      <c r="R19" s="47">
        <v>10134850</v>
      </c>
      <c r="S19" s="43">
        <v>0.52917369275322279</v>
      </c>
      <c r="T19" s="41">
        <v>43740</v>
      </c>
      <c r="U19" s="44">
        <v>0.31168267032464564</v>
      </c>
      <c r="V19" s="41">
        <v>17210</v>
      </c>
      <c r="W19" s="44">
        <v>9.343404997094712E-2</v>
      </c>
    </row>
    <row r="20" spans="1:23" x14ac:dyDescent="0.55000000000000004">
      <c r="A20" s="45" t="s">
        <v>27</v>
      </c>
      <c r="B20" s="40">
        <v>14374360</v>
      </c>
      <c r="C20" s="40">
        <v>11030973</v>
      </c>
      <c r="D20" s="40">
        <v>5534181</v>
      </c>
      <c r="E20" s="41">
        <v>5496792</v>
      </c>
      <c r="F20" s="46">
        <v>3336544</v>
      </c>
      <c r="G20" s="41">
        <v>1671484</v>
      </c>
      <c r="H20" s="41">
        <v>1665060</v>
      </c>
      <c r="I20" s="41">
        <v>6094</v>
      </c>
      <c r="J20" s="41">
        <v>3053</v>
      </c>
      <c r="K20" s="41">
        <v>3041</v>
      </c>
      <c r="L20" s="69">
        <v>749</v>
      </c>
      <c r="M20" s="69">
        <v>733</v>
      </c>
      <c r="N20" s="69">
        <v>16</v>
      </c>
      <c r="O20" s="42"/>
      <c r="P20" s="41">
        <v>11882835</v>
      </c>
      <c r="Q20" s="43">
        <v>0.92831155191501014</v>
      </c>
      <c r="R20" s="47">
        <v>1939900</v>
      </c>
      <c r="S20" s="43">
        <v>1.7199566987989072</v>
      </c>
      <c r="T20" s="41">
        <v>11640</v>
      </c>
      <c r="U20" s="44">
        <v>0.52353951890034367</v>
      </c>
      <c r="V20" s="41">
        <v>8420</v>
      </c>
      <c r="W20" s="44">
        <v>8.8954869358669836E-2</v>
      </c>
    </row>
    <row r="21" spans="1:23" x14ac:dyDescent="0.55000000000000004">
      <c r="A21" s="45" t="s">
        <v>28</v>
      </c>
      <c r="B21" s="40">
        <v>3549101</v>
      </c>
      <c r="C21" s="40">
        <v>2977382</v>
      </c>
      <c r="D21" s="40">
        <v>1493566</v>
      </c>
      <c r="E21" s="41">
        <v>1483816</v>
      </c>
      <c r="F21" s="46">
        <v>571602</v>
      </c>
      <c r="G21" s="41">
        <v>286709</v>
      </c>
      <c r="H21" s="41">
        <v>284893</v>
      </c>
      <c r="I21" s="41">
        <v>77</v>
      </c>
      <c r="J21" s="41">
        <v>35</v>
      </c>
      <c r="K21" s="41">
        <v>42</v>
      </c>
      <c r="L21" s="69">
        <v>40</v>
      </c>
      <c r="M21" s="69">
        <v>31</v>
      </c>
      <c r="N21" s="69">
        <v>9</v>
      </c>
      <c r="O21" s="42"/>
      <c r="P21" s="41">
        <v>3293905</v>
      </c>
      <c r="Q21" s="43">
        <v>0.9039064575329282</v>
      </c>
      <c r="R21" s="47">
        <v>584800</v>
      </c>
      <c r="S21" s="43">
        <v>0.97743160054719558</v>
      </c>
      <c r="T21" s="41">
        <v>340</v>
      </c>
      <c r="U21" s="44">
        <v>0.22647058823529412</v>
      </c>
      <c r="V21" s="41">
        <v>2080</v>
      </c>
      <c r="W21" s="44">
        <v>1.9230769230769232E-2</v>
      </c>
    </row>
    <row r="22" spans="1:23" x14ac:dyDescent="0.55000000000000004">
      <c r="A22" s="45" t="s">
        <v>29</v>
      </c>
      <c r="B22" s="40">
        <v>1677237</v>
      </c>
      <c r="C22" s="40">
        <v>1490962</v>
      </c>
      <c r="D22" s="40">
        <v>747463</v>
      </c>
      <c r="E22" s="41">
        <v>743499</v>
      </c>
      <c r="F22" s="46">
        <v>186047</v>
      </c>
      <c r="G22" s="41">
        <v>93242</v>
      </c>
      <c r="H22" s="41">
        <v>92805</v>
      </c>
      <c r="I22" s="41">
        <v>216</v>
      </c>
      <c r="J22" s="41">
        <v>108</v>
      </c>
      <c r="K22" s="41">
        <v>108</v>
      </c>
      <c r="L22" s="69">
        <v>12</v>
      </c>
      <c r="M22" s="69">
        <v>11</v>
      </c>
      <c r="N22" s="69">
        <v>1</v>
      </c>
      <c r="O22" s="42"/>
      <c r="P22" s="41">
        <v>1611720</v>
      </c>
      <c r="Q22" s="43">
        <v>0.92507507507507503</v>
      </c>
      <c r="R22" s="47">
        <v>176600</v>
      </c>
      <c r="S22" s="43">
        <v>1.0534937712344281</v>
      </c>
      <c r="T22" s="41">
        <v>540</v>
      </c>
      <c r="U22" s="44">
        <v>0.4</v>
      </c>
      <c r="V22" s="41">
        <v>180</v>
      </c>
      <c r="W22" s="44">
        <v>6.6666666666666666E-2</v>
      </c>
    </row>
    <row r="23" spans="1:23" x14ac:dyDescent="0.55000000000000004">
      <c r="A23" s="45" t="s">
        <v>30</v>
      </c>
      <c r="B23" s="40">
        <v>1735824</v>
      </c>
      <c r="C23" s="40">
        <v>1529231</v>
      </c>
      <c r="D23" s="40">
        <v>767167</v>
      </c>
      <c r="E23" s="41">
        <v>762064</v>
      </c>
      <c r="F23" s="46">
        <v>205569</v>
      </c>
      <c r="G23" s="41">
        <v>103128</v>
      </c>
      <c r="H23" s="41">
        <v>102441</v>
      </c>
      <c r="I23" s="41">
        <v>1009</v>
      </c>
      <c r="J23" s="41">
        <v>503</v>
      </c>
      <c r="K23" s="41">
        <v>506</v>
      </c>
      <c r="L23" s="69">
        <v>15</v>
      </c>
      <c r="M23" s="69">
        <v>13</v>
      </c>
      <c r="N23" s="69">
        <v>2</v>
      </c>
      <c r="O23" s="42"/>
      <c r="P23" s="41">
        <v>1620330</v>
      </c>
      <c r="Q23" s="43">
        <v>0.94377750211376699</v>
      </c>
      <c r="R23" s="47">
        <v>220900</v>
      </c>
      <c r="S23" s="43">
        <v>0.93059755545495704</v>
      </c>
      <c r="T23" s="41">
        <v>1180</v>
      </c>
      <c r="U23" s="44">
        <v>0.85508474576271187</v>
      </c>
      <c r="V23" s="41">
        <v>400</v>
      </c>
      <c r="W23" s="44">
        <v>3.7499999999999999E-2</v>
      </c>
    </row>
    <row r="24" spans="1:23" x14ac:dyDescent="0.55000000000000004">
      <c r="A24" s="45" t="s">
        <v>31</v>
      </c>
      <c r="B24" s="40">
        <v>1194657</v>
      </c>
      <c r="C24" s="40">
        <v>1051791</v>
      </c>
      <c r="D24" s="40">
        <v>527620</v>
      </c>
      <c r="E24" s="41">
        <v>524171</v>
      </c>
      <c r="F24" s="46">
        <v>142745</v>
      </c>
      <c r="G24" s="41">
        <v>71616</v>
      </c>
      <c r="H24" s="41">
        <v>71129</v>
      </c>
      <c r="I24" s="41">
        <v>63</v>
      </c>
      <c r="J24" s="41">
        <v>21</v>
      </c>
      <c r="K24" s="41">
        <v>42</v>
      </c>
      <c r="L24" s="69">
        <v>58</v>
      </c>
      <c r="M24" s="69">
        <v>55</v>
      </c>
      <c r="N24" s="69">
        <v>3</v>
      </c>
      <c r="O24" s="42"/>
      <c r="P24" s="41">
        <v>1125370</v>
      </c>
      <c r="Q24" s="43">
        <v>0.93461794787492114</v>
      </c>
      <c r="R24" s="47">
        <v>145200</v>
      </c>
      <c r="S24" s="43">
        <v>0.98309228650137737</v>
      </c>
      <c r="T24" s="41">
        <v>140</v>
      </c>
      <c r="U24" s="44">
        <v>0.45</v>
      </c>
      <c r="V24" s="41">
        <v>2180</v>
      </c>
      <c r="W24" s="44">
        <v>2.6605504587155965E-2</v>
      </c>
    </row>
    <row r="25" spans="1:23" x14ac:dyDescent="0.55000000000000004">
      <c r="A25" s="45" t="s">
        <v>32</v>
      </c>
      <c r="B25" s="40">
        <v>1274608</v>
      </c>
      <c r="C25" s="40">
        <v>1124544</v>
      </c>
      <c r="D25" s="40">
        <v>563887</v>
      </c>
      <c r="E25" s="41">
        <v>560657</v>
      </c>
      <c r="F25" s="46">
        <v>150004</v>
      </c>
      <c r="G25" s="41">
        <v>75253</v>
      </c>
      <c r="H25" s="41">
        <v>74751</v>
      </c>
      <c r="I25" s="41">
        <v>32</v>
      </c>
      <c r="J25" s="41">
        <v>12</v>
      </c>
      <c r="K25" s="41">
        <v>20</v>
      </c>
      <c r="L25" s="69">
        <v>28</v>
      </c>
      <c r="M25" s="69">
        <v>26</v>
      </c>
      <c r="N25" s="69">
        <v>2</v>
      </c>
      <c r="O25" s="42"/>
      <c r="P25" s="41">
        <v>1271190</v>
      </c>
      <c r="Q25" s="43">
        <v>0.88463880301135156</v>
      </c>
      <c r="R25" s="47">
        <v>139400</v>
      </c>
      <c r="S25" s="43">
        <v>1.0760688665710187</v>
      </c>
      <c r="T25" s="41">
        <v>380</v>
      </c>
      <c r="U25" s="44">
        <v>8.4210526315789472E-2</v>
      </c>
      <c r="V25" s="41">
        <v>3280</v>
      </c>
      <c r="W25" s="44">
        <v>8.5365853658536592E-3</v>
      </c>
    </row>
    <row r="26" spans="1:23" x14ac:dyDescent="0.55000000000000004">
      <c r="A26" s="45" t="s">
        <v>33</v>
      </c>
      <c r="B26" s="40">
        <v>3241004</v>
      </c>
      <c r="C26" s="40">
        <v>2950513</v>
      </c>
      <c r="D26" s="40">
        <v>1479851</v>
      </c>
      <c r="E26" s="41">
        <v>1470662</v>
      </c>
      <c r="F26" s="46">
        <v>290344</v>
      </c>
      <c r="G26" s="41">
        <v>145673</v>
      </c>
      <c r="H26" s="41">
        <v>144671</v>
      </c>
      <c r="I26" s="41">
        <v>121</v>
      </c>
      <c r="J26" s="41">
        <v>55</v>
      </c>
      <c r="K26" s="41">
        <v>66</v>
      </c>
      <c r="L26" s="69">
        <v>26</v>
      </c>
      <c r="M26" s="69">
        <v>26</v>
      </c>
      <c r="N26" s="69">
        <v>0</v>
      </c>
      <c r="O26" s="42"/>
      <c r="P26" s="41">
        <v>3174370</v>
      </c>
      <c r="Q26" s="43">
        <v>0.92947986529610604</v>
      </c>
      <c r="R26" s="47">
        <v>268100</v>
      </c>
      <c r="S26" s="43">
        <v>1.0829690414024618</v>
      </c>
      <c r="T26" s="41">
        <v>140</v>
      </c>
      <c r="U26" s="44">
        <v>0.86428571428571432</v>
      </c>
      <c r="V26" s="41">
        <v>5190</v>
      </c>
      <c r="W26" s="44">
        <v>5.0096339113680152E-3</v>
      </c>
    </row>
    <row r="27" spans="1:23" x14ac:dyDescent="0.55000000000000004">
      <c r="A27" s="45" t="s">
        <v>34</v>
      </c>
      <c r="B27" s="40">
        <v>3121529</v>
      </c>
      <c r="C27" s="40">
        <v>2780511</v>
      </c>
      <c r="D27" s="40">
        <v>1393156</v>
      </c>
      <c r="E27" s="41">
        <v>1387355</v>
      </c>
      <c r="F27" s="46">
        <v>338849</v>
      </c>
      <c r="G27" s="41">
        <v>170564</v>
      </c>
      <c r="H27" s="41">
        <v>168285</v>
      </c>
      <c r="I27" s="41">
        <v>2137</v>
      </c>
      <c r="J27" s="41">
        <v>1065</v>
      </c>
      <c r="K27" s="41">
        <v>1072</v>
      </c>
      <c r="L27" s="69">
        <v>32</v>
      </c>
      <c r="M27" s="69">
        <v>32</v>
      </c>
      <c r="N27" s="69">
        <v>0</v>
      </c>
      <c r="O27" s="42"/>
      <c r="P27" s="41">
        <v>3040725</v>
      </c>
      <c r="Q27" s="43">
        <v>0.91442369829563674</v>
      </c>
      <c r="R27" s="47">
        <v>279600</v>
      </c>
      <c r="S27" s="43">
        <v>1.2119062947067238</v>
      </c>
      <c r="T27" s="41">
        <v>2680</v>
      </c>
      <c r="U27" s="44">
        <v>0.79738805970149251</v>
      </c>
      <c r="V27" s="41">
        <v>200</v>
      </c>
      <c r="W27" s="44">
        <v>0.16</v>
      </c>
    </row>
    <row r="28" spans="1:23" x14ac:dyDescent="0.55000000000000004">
      <c r="A28" s="45" t="s">
        <v>35</v>
      </c>
      <c r="B28" s="40">
        <v>5927986</v>
      </c>
      <c r="C28" s="40">
        <v>5145522</v>
      </c>
      <c r="D28" s="40">
        <v>2581368</v>
      </c>
      <c r="E28" s="41">
        <v>2564154</v>
      </c>
      <c r="F28" s="46">
        <v>782165</v>
      </c>
      <c r="G28" s="41">
        <v>392056</v>
      </c>
      <c r="H28" s="41">
        <v>390109</v>
      </c>
      <c r="I28" s="41">
        <v>202</v>
      </c>
      <c r="J28" s="41">
        <v>94</v>
      </c>
      <c r="K28" s="41">
        <v>108</v>
      </c>
      <c r="L28" s="69">
        <v>97</v>
      </c>
      <c r="M28" s="69">
        <v>91</v>
      </c>
      <c r="N28" s="69">
        <v>6</v>
      </c>
      <c r="O28" s="42"/>
      <c r="P28" s="41">
        <v>5396620</v>
      </c>
      <c r="Q28" s="43">
        <v>0.95347124681745243</v>
      </c>
      <c r="R28" s="47">
        <v>752600</v>
      </c>
      <c r="S28" s="43">
        <v>1.0392838161041722</v>
      </c>
      <c r="T28" s="41">
        <v>1160</v>
      </c>
      <c r="U28" s="44">
        <v>0.17413793103448275</v>
      </c>
      <c r="V28" s="41">
        <v>19580</v>
      </c>
      <c r="W28" s="44">
        <v>4.9540347293156282E-3</v>
      </c>
    </row>
    <row r="29" spans="1:23" x14ac:dyDescent="0.55000000000000004">
      <c r="A29" s="45" t="s">
        <v>36</v>
      </c>
      <c r="B29" s="40">
        <v>11230503</v>
      </c>
      <c r="C29" s="40">
        <v>8796674</v>
      </c>
      <c r="D29" s="40">
        <v>4411679</v>
      </c>
      <c r="E29" s="41">
        <v>4384995</v>
      </c>
      <c r="F29" s="46">
        <v>2432994</v>
      </c>
      <c r="G29" s="41">
        <v>1220364</v>
      </c>
      <c r="H29" s="41">
        <v>1212630</v>
      </c>
      <c r="I29" s="41">
        <v>739</v>
      </c>
      <c r="J29" s="41">
        <v>332</v>
      </c>
      <c r="K29" s="41">
        <v>407</v>
      </c>
      <c r="L29" s="69">
        <v>96</v>
      </c>
      <c r="M29" s="69">
        <v>92</v>
      </c>
      <c r="N29" s="69">
        <v>4</v>
      </c>
      <c r="O29" s="42"/>
      <c r="P29" s="41">
        <v>10122810</v>
      </c>
      <c r="Q29" s="43">
        <v>0.86899526910018066</v>
      </c>
      <c r="R29" s="47">
        <v>2709900</v>
      </c>
      <c r="S29" s="43">
        <v>0.89781689361231043</v>
      </c>
      <c r="T29" s="41">
        <v>1540</v>
      </c>
      <c r="U29" s="44">
        <v>0.47987012987012989</v>
      </c>
      <c r="V29" s="41">
        <v>1140</v>
      </c>
      <c r="W29" s="44">
        <v>8.4210526315789472E-2</v>
      </c>
    </row>
    <row r="30" spans="1:23" x14ac:dyDescent="0.55000000000000004">
      <c r="A30" s="45" t="s">
        <v>37</v>
      </c>
      <c r="B30" s="40">
        <v>2773793</v>
      </c>
      <c r="C30" s="40">
        <v>2501624</v>
      </c>
      <c r="D30" s="40">
        <v>1254338</v>
      </c>
      <c r="E30" s="41">
        <v>1247286</v>
      </c>
      <c r="F30" s="46">
        <v>271621</v>
      </c>
      <c r="G30" s="41">
        <v>136438</v>
      </c>
      <c r="H30" s="41">
        <v>135183</v>
      </c>
      <c r="I30" s="41">
        <v>519</v>
      </c>
      <c r="J30" s="41">
        <v>258</v>
      </c>
      <c r="K30" s="41">
        <v>261</v>
      </c>
      <c r="L30" s="69">
        <v>29</v>
      </c>
      <c r="M30" s="69">
        <v>28</v>
      </c>
      <c r="N30" s="69">
        <v>1</v>
      </c>
      <c r="O30" s="42"/>
      <c r="P30" s="41">
        <v>2667815</v>
      </c>
      <c r="Q30" s="43">
        <v>0.93770520069794949</v>
      </c>
      <c r="R30" s="47">
        <v>239400</v>
      </c>
      <c r="S30" s="43">
        <v>1.1345906432748538</v>
      </c>
      <c r="T30" s="41">
        <v>880</v>
      </c>
      <c r="U30" s="44">
        <v>0.58977272727272723</v>
      </c>
      <c r="V30" s="41">
        <v>410</v>
      </c>
      <c r="W30" s="44">
        <v>7.0731707317073164E-2</v>
      </c>
    </row>
    <row r="31" spans="1:23" x14ac:dyDescent="0.55000000000000004">
      <c r="A31" s="45" t="s">
        <v>38</v>
      </c>
      <c r="B31" s="40">
        <v>2181493</v>
      </c>
      <c r="C31" s="40">
        <v>1812678</v>
      </c>
      <c r="D31" s="40">
        <v>909482</v>
      </c>
      <c r="E31" s="41">
        <v>903196</v>
      </c>
      <c r="F31" s="46">
        <v>368704</v>
      </c>
      <c r="G31" s="41">
        <v>184740</v>
      </c>
      <c r="H31" s="41">
        <v>183964</v>
      </c>
      <c r="I31" s="41">
        <v>94</v>
      </c>
      <c r="J31" s="41">
        <v>44</v>
      </c>
      <c r="K31" s="41">
        <v>50</v>
      </c>
      <c r="L31" s="69">
        <v>17</v>
      </c>
      <c r="M31" s="69">
        <v>14</v>
      </c>
      <c r="N31" s="69">
        <v>3</v>
      </c>
      <c r="O31" s="42"/>
      <c r="P31" s="41">
        <v>1916090</v>
      </c>
      <c r="Q31" s="43">
        <v>0.94602967501526547</v>
      </c>
      <c r="R31" s="47">
        <v>348300</v>
      </c>
      <c r="S31" s="43">
        <v>1.0585816824576515</v>
      </c>
      <c r="T31" s="41">
        <v>240</v>
      </c>
      <c r="U31" s="44">
        <v>0.39166666666666666</v>
      </c>
      <c r="V31" s="41">
        <v>80</v>
      </c>
      <c r="W31" s="44">
        <v>0.21249999999999999</v>
      </c>
    </row>
    <row r="32" spans="1:23" x14ac:dyDescent="0.55000000000000004">
      <c r="A32" s="45" t="s">
        <v>39</v>
      </c>
      <c r="B32" s="40">
        <v>3763460</v>
      </c>
      <c r="C32" s="40">
        <v>3110596</v>
      </c>
      <c r="D32" s="40">
        <v>1559735</v>
      </c>
      <c r="E32" s="41">
        <v>1550861</v>
      </c>
      <c r="F32" s="46">
        <v>652274</v>
      </c>
      <c r="G32" s="41">
        <v>327386</v>
      </c>
      <c r="H32" s="41">
        <v>324888</v>
      </c>
      <c r="I32" s="41">
        <v>499</v>
      </c>
      <c r="J32" s="41">
        <v>251</v>
      </c>
      <c r="K32" s="41">
        <v>248</v>
      </c>
      <c r="L32" s="69">
        <v>91</v>
      </c>
      <c r="M32" s="69">
        <v>89</v>
      </c>
      <c r="N32" s="69">
        <v>2</v>
      </c>
      <c r="O32" s="42"/>
      <c r="P32" s="41">
        <v>3409695</v>
      </c>
      <c r="Q32" s="43">
        <v>0.91227983734615559</v>
      </c>
      <c r="R32" s="47">
        <v>704200</v>
      </c>
      <c r="S32" s="43">
        <v>0.92626242544731607</v>
      </c>
      <c r="T32" s="41">
        <v>1060</v>
      </c>
      <c r="U32" s="44">
        <v>0.47075471698113208</v>
      </c>
      <c r="V32" s="41">
        <v>880</v>
      </c>
      <c r="W32" s="44">
        <v>0.10340909090909091</v>
      </c>
    </row>
    <row r="33" spans="1:23" x14ac:dyDescent="0.55000000000000004">
      <c r="A33" s="45" t="s">
        <v>40</v>
      </c>
      <c r="B33" s="40">
        <v>12924025</v>
      </c>
      <c r="C33" s="40">
        <v>9984089</v>
      </c>
      <c r="D33" s="40">
        <v>5007550</v>
      </c>
      <c r="E33" s="41">
        <v>4976539</v>
      </c>
      <c r="F33" s="46">
        <v>2875414</v>
      </c>
      <c r="G33" s="41">
        <v>1441251</v>
      </c>
      <c r="H33" s="41">
        <v>1434163</v>
      </c>
      <c r="I33" s="41">
        <v>63927</v>
      </c>
      <c r="J33" s="41">
        <v>32159</v>
      </c>
      <c r="K33" s="41">
        <v>31768</v>
      </c>
      <c r="L33" s="69">
        <v>595</v>
      </c>
      <c r="M33" s="69">
        <v>477</v>
      </c>
      <c r="N33" s="69">
        <v>118</v>
      </c>
      <c r="O33" s="42"/>
      <c r="P33" s="41">
        <v>11521165</v>
      </c>
      <c r="Q33" s="43">
        <v>0.86658675576645239</v>
      </c>
      <c r="R33" s="47">
        <v>3481600</v>
      </c>
      <c r="S33" s="43">
        <v>0.82588867187500004</v>
      </c>
      <c r="T33" s="41">
        <v>72720</v>
      </c>
      <c r="U33" s="44">
        <v>0.87908415841584153</v>
      </c>
      <c r="V33" s="41">
        <v>21240</v>
      </c>
      <c r="W33" s="44">
        <v>2.8013182674199624E-2</v>
      </c>
    </row>
    <row r="34" spans="1:23" x14ac:dyDescent="0.55000000000000004">
      <c r="A34" s="45" t="s">
        <v>41</v>
      </c>
      <c r="B34" s="40">
        <v>8309211</v>
      </c>
      <c r="C34" s="40">
        <v>6919798</v>
      </c>
      <c r="D34" s="40">
        <v>3469132</v>
      </c>
      <c r="E34" s="41">
        <v>3450666</v>
      </c>
      <c r="F34" s="46">
        <v>1388056</v>
      </c>
      <c r="G34" s="41">
        <v>696988</v>
      </c>
      <c r="H34" s="41">
        <v>691068</v>
      </c>
      <c r="I34" s="41">
        <v>1124</v>
      </c>
      <c r="J34" s="41">
        <v>546</v>
      </c>
      <c r="K34" s="41">
        <v>578</v>
      </c>
      <c r="L34" s="69">
        <v>233</v>
      </c>
      <c r="M34" s="69">
        <v>207</v>
      </c>
      <c r="N34" s="69">
        <v>26</v>
      </c>
      <c r="O34" s="42"/>
      <c r="P34" s="41">
        <v>7609375</v>
      </c>
      <c r="Q34" s="43">
        <v>0.9093779712525667</v>
      </c>
      <c r="R34" s="47">
        <v>1135400</v>
      </c>
      <c r="S34" s="43">
        <v>1.2225259820327639</v>
      </c>
      <c r="T34" s="41">
        <v>2540</v>
      </c>
      <c r="U34" s="44">
        <v>0.44251968503937006</v>
      </c>
      <c r="V34" s="41">
        <v>2080</v>
      </c>
      <c r="W34" s="44">
        <v>0.11201923076923077</v>
      </c>
    </row>
    <row r="35" spans="1:23" x14ac:dyDescent="0.55000000000000004">
      <c r="A35" s="45" t="s">
        <v>42</v>
      </c>
      <c r="B35" s="40">
        <v>2038639</v>
      </c>
      <c r="C35" s="40">
        <v>1816228</v>
      </c>
      <c r="D35" s="40">
        <v>910639</v>
      </c>
      <c r="E35" s="41">
        <v>905589</v>
      </c>
      <c r="F35" s="46">
        <v>222203</v>
      </c>
      <c r="G35" s="41">
        <v>111349</v>
      </c>
      <c r="H35" s="41">
        <v>110854</v>
      </c>
      <c r="I35" s="41">
        <v>206</v>
      </c>
      <c r="J35" s="41">
        <v>93</v>
      </c>
      <c r="K35" s="41">
        <v>113</v>
      </c>
      <c r="L35" s="69">
        <v>2</v>
      </c>
      <c r="M35" s="69">
        <v>2</v>
      </c>
      <c r="N35" s="69">
        <v>0</v>
      </c>
      <c r="O35" s="42"/>
      <c r="P35" s="41">
        <v>1964100</v>
      </c>
      <c r="Q35" s="43">
        <v>0.92471259100860448</v>
      </c>
      <c r="R35" s="47">
        <v>127300</v>
      </c>
      <c r="S35" s="43">
        <v>1.7455066771406127</v>
      </c>
      <c r="T35" s="41">
        <v>800</v>
      </c>
      <c r="U35" s="44">
        <v>0.25750000000000001</v>
      </c>
      <c r="V35" s="41">
        <v>2020</v>
      </c>
      <c r="W35" s="44">
        <v>9.9009900990099011E-4</v>
      </c>
    </row>
    <row r="36" spans="1:23" x14ac:dyDescent="0.55000000000000004">
      <c r="A36" s="45" t="s">
        <v>43</v>
      </c>
      <c r="B36" s="40">
        <v>1388607</v>
      </c>
      <c r="C36" s="40">
        <v>1326209</v>
      </c>
      <c r="D36" s="40">
        <v>664811</v>
      </c>
      <c r="E36" s="41">
        <v>661398</v>
      </c>
      <c r="F36" s="46">
        <v>62314</v>
      </c>
      <c r="G36" s="41">
        <v>31217</v>
      </c>
      <c r="H36" s="41">
        <v>31097</v>
      </c>
      <c r="I36" s="41">
        <v>75</v>
      </c>
      <c r="J36" s="41">
        <v>39</v>
      </c>
      <c r="K36" s="41">
        <v>36</v>
      </c>
      <c r="L36" s="69">
        <v>9</v>
      </c>
      <c r="M36" s="69">
        <v>9</v>
      </c>
      <c r="N36" s="69">
        <v>0</v>
      </c>
      <c r="O36" s="42"/>
      <c r="P36" s="41">
        <v>1398645</v>
      </c>
      <c r="Q36" s="43">
        <v>0.94820987455716066</v>
      </c>
      <c r="R36" s="47">
        <v>48100</v>
      </c>
      <c r="S36" s="43">
        <v>1.2955093555093555</v>
      </c>
      <c r="T36" s="41">
        <v>160</v>
      </c>
      <c r="U36" s="44">
        <v>0.46875</v>
      </c>
      <c r="V36" s="41">
        <v>1450</v>
      </c>
      <c r="W36" s="44">
        <v>6.2068965517241377E-3</v>
      </c>
    </row>
    <row r="37" spans="1:23" x14ac:dyDescent="0.55000000000000004">
      <c r="A37" s="45" t="s">
        <v>44</v>
      </c>
      <c r="B37" s="40">
        <v>817223</v>
      </c>
      <c r="C37" s="40">
        <v>717149</v>
      </c>
      <c r="D37" s="40">
        <v>359717</v>
      </c>
      <c r="E37" s="41">
        <v>357432</v>
      </c>
      <c r="F37" s="46">
        <v>99982</v>
      </c>
      <c r="G37" s="41">
        <v>50185</v>
      </c>
      <c r="H37" s="41">
        <v>49797</v>
      </c>
      <c r="I37" s="41">
        <v>63</v>
      </c>
      <c r="J37" s="41">
        <v>30</v>
      </c>
      <c r="K37" s="41">
        <v>33</v>
      </c>
      <c r="L37" s="69">
        <v>29</v>
      </c>
      <c r="M37" s="69">
        <v>28</v>
      </c>
      <c r="N37" s="69">
        <v>1</v>
      </c>
      <c r="O37" s="42"/>
      <c r="P37" s="41">
        <v>826860</v>
      </c>
      <c r="Q37" s="43">
        <v>0.86731611155455579</v>
      </c>
      <c r="R37" s="47">
        <v>110800</v>
      </c>
      <c r="S37" s="43">
        <v>0.90236462093862813</v>
      </c>
      <c r="T37" s="41">
        <v>440</v>
      </c>
      <c r="U37" s="44">
        <v>0.14318181818181819</v>
      </c>
      <c r="V37" s="41">
        <v>170</v>
      </c>
      <c r="W37" s="44">
        <v>0.17058823529411765</v>
      </c>
    </row>
    <row r="38" spans="1:23" x14ac:dyDescent="0.55000000000000004">
      <c r="A38" s="45" t="s">
        <v>45</v>
      </c>
      <c r="B38" s="40">
        <v>1043213</v>
      </c>
      <c r="C38" s="40">
        <v>987681</v>
      </c>
      <c r="D38" s="40">
        <v>495559</v>
      </c>
      <c r="E38" s="41">
        <v>492122</v>
      </c>
      <c r="F38" s="46">
        <v>55396</v>
      </c>
      <c r="G38" s="41">
        <v>27784</v>
      </c>
      <c r="H38" s="41">
        <v>27612</v>
      </c>
      <c r="I38" s="41">
        <v>116</v>
      </c>
      <c r="J38" s="41">
        <v>54</v>
      </c>
      <c r="K38" s="41">
        <v>62</v>
      </c>
      <c r="L38" s="69">
        <v>20</v>
      </c>
      <c r="M38" s="69">
        <v>17</v>
      </c>
      <c r="N38" s="69">
        <v>3</v>
      </c>
      <c r="O38" s="42"/>
      <c r="P38" s="41">
        <v>1077500</v>
      </c>
      <c r="Q38" s="43">
        <v>0.91664129930394433</v>
      </c>
      <c r="R38" s="47">
        <v>47400</v>
      </c>
      <c r="S38" s="43">
        <v>1.1686919831223628</v>
      </c>
      <c r="T38" s="41">
        <v>780</v>
      </c>
      <c r="U38" s="44">
        <v>0.14871794871794872</v>
      </c>
      <c r="V38" s="41">
        <v>100</v>
      </c>
      <c r="W38" s="44">
        <v>0.2</v>
      </c>
    </row>
    <row r="39" spans="1:23" x14ac:dyDescent="0.55000000000000004">
      <c r="A39" s="45" t="s">
        <v>46</v>
      </c>
      <c r="B39" s="40">
        <v>2754189</v>
      </c>
      <c r="C39" s="40">
        <v>2420425</v>
      </c>
      <c r="D39" s="40">
        <v>1214287</v>
      </c>
      <c r="E39" s="41">
        <v>1206138</v>
      </c>
      <c r="F39" s="46">
        <v>333397</v>
      </c>
      <c r="G39" s="41">
        <v>167357</v>
      </c>
      <c r="H39" s="41">
        <v>166040</v>
      </c>
      <c r="I39" s="41">
        <v>316</v>
      </c>
      <c r="J39" s="41">
        <v>151</v>
      </c>
      <c r="K39" s="41">
        <v>165</v>
      </c>
      <c r="L39" s="69">
        <v>51</v>
      </c>
      <c r="M39" s="69">
        <v>44</v>
      </c>
      <c r="N39" s="69">
        <v>7</v>
      </c>
      <c r="O39" s="42"/>
      <c r="P39" s="41">
        <v>2837130</v>
      </c>
      <c r="Q39" s="43">
        <v>0.85312446028204558</v>
      </c>
      <c r="R39" s="47">
        <v>385900</v>
      </c>
      <c r="S39" s="43">
        <v>0.86394661829489505</v>
      </c>
      <c r="T39" s="41">
        <v>720</v>
      </c>
      <c r="U39" s="44">
        <v>0.43888888888888888</v>
      </c>
      <c r="V39" s="41">
        <v>300</v>
      </c>
      <c r="W39" s="44">
        <v>0.17</v>
      </c>
    </row>
    <row r="40" spans="1:23" x14ac:dyDescent="0.55000000000000004">
      <c r="A40" s="45" t="s">
        <v>47</v>
      </c>
      <c r="B40" s="40">
        <v>4142176</v>
      </c>
      <c r="C40" s="40">
        <v>3547031</v>
      </c>
      <c r="D40" s="40">
        <v>1778632</v>
      </c>
      <c r="E40" s="41">
        <v>1768399</v>
      </c>
      <c r="F40" s="46">
        <v>595022</v>
      </c>
      <c r="G40" s="41">
        <v>298551</v>
      </c>
      <c r="H40" s="41">
        <v>296471</v>
      </c>
      <c r="I40" s="41">
        <v>123</v>
      </c>
      <c r="J40" s="41">
        <v>57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3981430</v>
      </c>
      <c r="Q40" s="43">
        <v>0.8908937241142002</v>
      </c>
      <c r="R40" s="47">
        <v>616200</v>
      </c>
      <c r="S40" s="43">
        <v>0.96563128854268099</v>
      </c>
      <c r="T40" s="41">
        <v>1240</v>
      </c>
      <c r="U40" s="44">
        <v>9.9193548387096778E-2</v>
      </c>
      <c r="V40" s="41">
        <v>120</v>
      </c>
      <c r="W40" s="44">
        <v>0</v>
      </c>
    </row>
    <row r="41" spans="1:23" x14ac:dyDescent="0.55000000000000004">
      <c r="A41" s="45" t="s">
        <v>48</v>
      </c>
      <c r="B41" s="40">
        <v>2033724</v>
      </c>
      <c r="C41" s="40">
        <v>1820778</v>
      </c>
      <c r="D41" s="40">
        <v>912765</v>
      </c>
      <c r="E41" s="41">
        <v>908013</v>
      </c>
      <c r="F41" s="46">
        <v>212888</v>
      </c>
      <c r="G41" s="41">
        <v>106885</v>
      </c>
      <c r="H41" s="41">
        <v>106003</v>
      </c>
      <c r="I41" s="41">
        <v>54</v>
      </c>
      <c r="J41" s="41">
        <v>29</v>
      </c>
      <c r="K41" s="41">
        <v>25</v>
      </c>
      <c r="L41" s="69">
        <v>4</v>
      </c>
      <c r="M41" s="69">
        <v>4</v>
      </c>
      <c r="N41" s="69">
        <v>0</v>
      </c>
      <c r="O41" s="42"/>
      <c r="P41" s="41">
        <v>2024075</v>
      </c>
      <c r="Q41" s="43">
        <v>0.89956053999975294</v>
      </c>
      <c r="R41" s="47">
        <v>210200</v>
      </c>
      <c r="S41" s="43">
        <v>1.0127878211227404</v>
      </c>
      <c r="T41" s="41">
        <v>420</v>
      </c>
      <c r="U41" s="44">
        <v>0.12857142857142856</v>
      </c>
      <c r="V41" s="41">
        <v>930</v>
      </c>
      <c r="W41" s="44">
        <v>4.3010752688172043E-3</v>
      </c>
    </row>
    <row r="42" spans="1:23" x14ac:dyDescent="0.55000000000000004">
      <c r="A42" s="45" t="s">
        <v>49</v>
      </c>
      <c r="B42" s="40">
        <v>1093260</v>
      </c>
      <c r="C42" s="40">
        <v>941052</v>
      </c>
      <c r="D42" s="40">
        <v>471839</v>
      </c>
      <c r="E42" s="41">
        <v>469213</v>
      </c>
      <c r="F42" s="46">
        <v>152041</v>
      </c>
      <c r="G42" s="41">
        <v>76240</v>
      </c>
      <c r="H42" s="41">
        <v>75801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0.91773689420277837</v>
      </c>
      <c r="R42" s="47">
        <v>152900</v>
      </c>
      <c r="S42" s="43">
        <v>0.99438194898626553</v>
      </c>
      <c r="T42" s="41">
        <v>760</v>
      </c>
      <c r="U42" s="44">
        <v>0.21973684210526315</v>
      </c>
      <c r="V42" s="41">
        <v>2000</v>
      </c>
      <c r="W42" s="44">
        <v>0</v>
      </c>
    </row>
    <row r="43" spans="1:23" x14ac:dyDescent="0.55000000000000004">
      <c r="A43" s="45" t="s">
        <v>50</v>
      </c>
      <c r="B43" s="40">
        <v>1446040</v>
      </c>
      <c r="C43" s="40">
        <v>1333773</v>
      </c>
      <c r="D43" s="40">
        <v>668830</v>
      </c>
      <c r="E43" s="41">
        <v>664943</v>
      </c>
      <c r="F43" s="46">
        <v>112093</v>
      </c>
      <c r="G43" s="41">
        <v>56134</v>
      </c>
      <c r="H43" s="41">
        <v>55959</v>
      </c>
      <c r="I43" s="41">
        <v>173</v>
      </c>
      <c r="J43" s="41">
        <v>85</v>
      </c>
      <c r="K43" s="41">
        <v>88</v>
      </c>
      <c r="L43" s="69">
        <v>1</v>
      </c>
      <c r="M43" s="69">
        <v>1</v>
      </c>
      <c r="N43" s="69">
        <v>0</v>
      </c>
      <c r="O43" s="42"/>
      <c r="P43" s="41">
        <v>1441310</v>
      </c>
      <c r="Q43" s="43">
        <v>0.92538940269615833</v>
      </c>
      <c r="R43" s="47">
        <v>102300</v>
      </c>
      <c r="S43" s="43">
        <v>1.0957282502443793</v>
      </c>
      <c r="T43" s="41">
        <v>200</v>
      </c>
      <c r="U43" s="44">
        <v>0.86499999999999999</v>
      </c>
      <c r="V43" s="41">
        <v>0</v>
      </c>
      <c r="W43" s="44" t="e">
        <v>#DIV/0!</v>
      </c>
    </row>
    <row r="44" spans="1:23" x14ac:dyDescent="0.55000000000000004">
      <c r="A44" s="45" t="s">
        <v>51</v>
      </c>
      <c r="B44" s="40">
        <v>2057280</v>
      </c>
      <c r="C44" s="40">
        <v>1924325</v>
      </c>
      <c r="D44" s="40">
        <v>964972</v>
      </c>
      <c r="E44" s="41">
        <v>959353</v>
      </c>
      <c r="F44" s="46">
        <v>132880</v>
      </c>
      <c r="G44" s="41">
        <v>66709</v>
      </c>
      <c r="H44" s="41">
        <v>66171</v>
      </c>
      <c r="I44" s="41">
        <v>56</v>
      </c>
      <c r="J44" s="41">
        <v>26</v>
      </c>
      <c r="K44" s="41">
        <v>30</v>
      </c>
      <c r="L44" s="69">
        <v>19</v>
      </c>
      <c r="M44" s="69">
        <v>19</v>
      </c>
      <c r="N44" s="69">
        <v>0</v>
      </c>
      <c r="O44" s="42"/>
      <c r="P44" s="41">
        <v>2095550</v>
      </c>
      <c r="Q44" s="43">
        <v>0.91829114075063822</v>
      </c>
      <c r="R44" s="47">
        <v>128400</v>
      </c>
      <c r="S44" s="43">
        <v>1.0348909657320873</v>
      </c>
      <c r="T44" s="41">
        <v>100</v>
      </c>
      <c r="U44" s="44">
        <v>0.56000000000000005</v>
      </c>
      <c r="V44" s="41">
        <v>4050</v>
      </c>
      <c r="W44" s="44">
        <v>4.691358024691358E-3</v>
      </c>
    </row>
    <row r="45" spans="1:23" x14ac:dyDescent="0.55000000000000004">
      <c r="A45" s="45" t="s">
        <v>52</v>
      </c>
      <c r="B45" s="40">
        <v>1037846</v>
      </c>
      <c r="C45" s="40">
        <v>978889</v>
      </c>
      <c r="D45" s="40">
        <v>491753</v>
      </c>
      <c r="E45" s="41">
        <v>487136</v>
      </c>
      <c r="F45" s="46">
        <v>58844</v>
      </c>
      <c r="G45" s="41">
        <v>29589</v>
      </c>
      <c r="H45" s="41">
        <v>29255</v>
      </c>
      <c r="I45" s="41">
        <v>74</v>
      </c>
      <c r="J45" s="41">
        <v>33</v>
      </c>
      <c r="K45" s="41">
        <v>41</v>
      </c>
      <c r="L45" s="69">
        <v>39</v>
      </c>
      <c r="M45" s="69">
        <v>38</v>
      </c>
      <c r="N45" s="69">
        <v>1</v>
      </c>
      <c r="O45" s="42"/>
      <c r="P45" s="41">
        <v>1048795</v>
      </c>
      <c r="Q45" s="43">
        <v>0.93334636416077499</v>
      </c>
      <c r="R45" s="47">
        <v>55600</v>
      </c>
      <c r="S45" s="43">
        <v>1.0583453237410072</v>
      </c>
      <c r="T45" s="41">
        <v>140</v>
      </c>
      <c r="U45" s="44">
        <v>0.52857142857142858</v>
      </c>
      <c r="V45" s="41">
        <v>780</v>
      </c>
      <c r="W45" s="44">
        <v>0.05</v>
      </c>
    </row>
    <row r="46" spans="1:23" x14ac:dyDescent="0.55000000000000004">
      <c r="A46" s="45" t="s">
        <v>53</v>
      </c>
      <c r="B46" s="40">
        <v>7659315</v>
      </c>
      <c r="C46" s="40">
        <v>6679891</v>
      </c>
      <c r="D46" s="40">
        <v>3355336</v>
      </c>
      <c r="E46" s="41">
        <v>3324555</v>
      </c>
      <c r="F46" s="46">
        <v>979189</v>
      </c>
      <c r="G46" s="41">
        <v>493234</v>
      </c>
      <c r="H46" s="41">
        <v>485955</v>
      </c>
      <c r="I46" s="41">
        <v>197</v>
      </c>
      <c r="J46" s="41">
        <v>94</v>
      </c>
      <c r="K46" s="41">
        <v>103</v>
      </c>
      <c r="L46" s="69">
        <v>38</v>
      </c>
      <c r="M46" s="69">
        <v>36</v>
      </c>
      <c r="N46" s="69">
        <v>2</v>
      </c>
      <c r="O46" s="42"/>
      <c r="P46" s="41">
        <v>7070230</v>
      </c>
      <c r="Q46" s="43">
        <v>0.94479118783971672</v>
      </c>
      <c r="R46" s="47">
        <v>1044200</v>
      </c>
      <c r="S46" s="43">
        <v>0.93774085424248232</v>
      </c>
      <c r="T46" s="41">
        <v>820</v>
      </c>
      <c r="U46" s="44">
        <v>0.24024390243902438</v>
      </c>
      <c r="V46" s="41">
        <v>250</v>
      </c>
      <c r="W46" s="44">
        <v>0.152</v>
      </c>
    </row>
    <row r="47" spans="1:23" x14ac:dyDescent="0.55000000000000004">
      <c r="A47" s="45" t="s">
        <v>54</v>
      </c>
      <c r="B47" s="40">
        <v>1191432</v>
      </c>
      <c r="C47" s="40">
        <v>1107870</v>
      </c>
      <c r="D47" s="40">
        <v>555625</v>
      </c>
      <c r="E47" s="41">
        <v>552245</v>
      </c>
      <c r="F47" s="46">
        <v>83544</v>
      </c>
      <c r="G47" s="41">
        <v>42087</v>
      </c>
      <c r="H47" s="41">
        <v>41457</v>
      </c>
      <c r="I47" s="41">
        <v>16</v>
      </c>
      <c r="J47" s="41">
        <v>5</v>
      </c>
      <c r="K47" s="41">
        <v>11</v>
      </c>
      <c r="L47" s="69">
        <v>2</v>
      </c>
      <c r="M47" s="69">
        <v>2</v>
      </c>
      <c r="N47" s="69">
        <v>0</v>
      </c>
      <c r="O47" s="42"/>
      <c r="P47" s="41">
        <v>1212205</v>
      </c>
      <c r="Q47" s="43">
        <v>0.91392957461815449</v>
      </c>
      <c r="R47" s="47">
        <v>74400</v>
      </c>
      <c r="S47" s="43">
        <v>1.1229032258064515</v>
      </c>
      <c r="T47" s="41">
        <v>140</v>
      </c>
      <c r="U47" s="44">
        <v>0.11428571428571428</v>
      </c>
      <c r="V47" s="41">
        <v>550</v>
      </c>
      <c r="W47" s="44">
        <v>3.6363636363636364E-3</v>
      </c>
    </row>
    <row r="48" spans="1:23" x14ac:dyDescent="0.55000000000000004">
      <c r="A48" s="45" t="s">
        <v>55</v>
      </c>
      <c r="B48" s="40">
        <v>2032856</v>
      </c>
      <c r="C48" s="40">
        <v>1748073</v>
      </c>
      <c r="D48" s="40">
        <v>877661</v>
      </c>
      <c r="E48" s="41">
        <v>870412</v>
      </c>
      <c r="F48" s="46">
        <v>284753</v>
      </c>
      <c r="G48" s="41">
        <v>142678</v>
      </c>
      <c r="H48" s="41">
        <v>142075</v>
      </c>
      <c r="I48" s="41">
        <v>29</v>
      </c>
      <c r="J48" s="41">
        <v>12</v>
      </c>
      <c r="K48" s="41">
        <v>17</v>
      </c>
      <c r="L48" s="69">
        <v>1</v>
      </c>
      <c r="M48" s="69">
        <v>1</v>
      </c>
      <c r="N48" s="69">
        <v>0</v>
      </c>
      <c r="O48" s="42"/>
      <c r="P48" s="41">
        <v>1908050</v>
      </c>
      <c r="Q48" s="43">
        <v>0.9161568093079322</v>
      </c>
      <c r="R48" s="47">
        <v>288800</v>
      </c>
      <c r="S48" s="43">
        <v>0.98598684210526311</v>
      </c>
      <c r="T48" s="41">
        <v>300</v>
      </c>
      <c r="U48" s="44">
        <v>9.6666666666666665E-2</v>
      </c>
      <c r="V48" s="41">
        <v>10</v>
      </c>
      <c r="W48" s="44">
        <v>0.1</v>
      </c>
    </row>
    <row r="49" spans="1:23" x14ac:dyDescent="0.55000000000000004">
      <c r="A49" s="45" t="s">
        <v>56</v>
      </c>
      <c r="B49" s="40">
        <v>2668447</v>
      </c>
      <c r="C49" s="40">
        <v>2300310</v>
      </c>
      <c r="D49" s="40">
        <v>1153758</v>
      </c>
      <c r="E49" s="41">
        <v>1146552</v>
      </c>
      <c r="F49" s="46">
        <v>367871</v>
      </c>
      <c r="G49" s="41">
        <v>184504</v>
      </c>
      <c r="H49" s="41">
        <v>183367</v>
      </c>
      <c r="I49" s="41">
        <v>252</v>
      </c>
      <c r="J49" s="41">
        <v>124</v>
      </c>
      <c r="K49" s="41">
        <v>128</v>
      </c>
      <c r="L49" s="69">
        <v>14</v>
      </c>
      <c r="M49" s="69">
        <v>13</v>
      </c>
      <c r="N49" s="69">
        <v>1</v>
      </c>
      <c r="O49" s="42"/>
      <c r="P49" s="41">
        <v>2537755</v>
      </c>
      <c r="Q49" s="43">
        <v>0.90643501835283546</v>
      </c>
      <c r="R49" s="47">
        <v>350000</v>
      </c>
      <c r="S49" s="43">
        <v>1.0510600000000001</v>
      </c>
      <c r="T49" s="41">
        <v>720</v>
      </c>
      <c r="U49" s="44">
        <v>0.35</v>
      </c>
      <c r="V49" s="41">
        <v>300</v>
      </c>
      <c r="W49" s="44">
        <v>4.6666666666666669E-2</v>
      </c>
    </row>
    <row r="50" spans="1:23" x14ac:dyDescent="0.55000000000000004">
      <c r="A50" s="45" t="s">
        <v>57</v>
      </c>
      <c r="B50" s="40">
        <v>1696582</v>
      </c>
      <c r="C50" s="40">
        <v>1560758</v>
      </c>
      <c r="D50" s="40">
        <v>783611</v>
      </c>
      <c r="E50" s="41">
        <v>777147</v>
      </c>
      <c r="F50" s="46">
        <v>135688</v>
      </c>
      <c r="G50" s="41">
        <v>68054</v>
      </c>
      <c r="H50" s="41">
        <v>67634</v>
      </c>
      <c r="I50" s="41">
        <v>98</v>
      </c>
      <c r="J50" s="41">
        <v>42</v>
      </c>
      <c r="K50" s="41">
        <v>56</v>
      </c>
      <c r="L50" s="69">
        <v>38</v>
      </c>
      <c r="M50" s="69">
        <v>37</v>
      </c>
      <c r="N50" s="69">
        <v>1</v>
      </c>
      <c r="O50" s="42"/>
      <c r="P50" s="41">
        <v>1675025</v>
      </c>
      <c r="Q50" s="43">
        <v>0.93178191370278052</v>
      </c>
      <c r="R50" s="47">
        <v>125500</v>
      </c>
      <c r="S50" s="43">
        <v>1.0811792828685258</v>
      </c>
      <c r="T50" s="41">
        <v>440</v>
      </c>
      <c r="U50" s="44">
        <v>0.22272727272727272</v>
      </c>
      <c r="V50" s="41">
        <v>600</v>
      </c>
      <c r="W50" s="44">
        <v>6.3333333333333339E-2</v>
      </c>
    </row>
    <row r="51" spans="1:23" x14ac:dyDescent="0.55000000000000004">
      <c r="A51" s="45" t="s">
        <v>58</v>
      </c>
      <c r="B51" s="40">
        <v>1611302</v>
      </c>
      <c r="C51" s="40">
        <v>1548213</v>
      </c>
      <c r="D51" s="40">
        <v>777070</v>
      </c>
      <c r="E51" s="41">
        <v>771143</v>
      </c>
      <c r="F51" s="46">
        <v>63061</v>
      </c>
      <c r="G51" s="41">
        <v>31624</v>
      </c>
      <c r="H51" s="41">
        <v>31437</v>
      </c>
      <c r="I51" s="41">
        <v>27</v>
      </c>
      <c r="J51" s="41">
        <v>10</v>
      </c>
      <c r="K51" s="41">
        <v>17</v>
      </c>
      <c r="L51" s="69">
        <v>1</v>
      </c>
      <c r="M51" s="69">
        <v>1</v>
      </c>
      <c r="N51" s="69">
        <v>0</v>
      </c>
      <c r="O51" s="42"/>
      <c r="P51" s="41">
        <v>1622295</v>
      </c>
      <c r="Q51" s="43">
        <v>0.95433506236535282</v>
      </c>
      <c r="R51" s="47">
        <v>55600</v>
      </c>
      <c r="S51" s="43">
        <v>1.1341906474820145</v>
      </c>
      <c r="T51" s="41">
        <v>300</v>
      </c>
      <c r="U51" s="44">
        <v>0.09</v>
      </c>
      <c r="V51" s="41">
        <v>140</v>
      </c>
      <c r="W51" s="44">
        <v>7.1428571428571426E-3</v>
      </c>
    </row>
    <row r="52" spans="1:23" x14ac:dyDescent="0.55000000000000004">
      <c r="A52" s="45" t="s">
        <v>59</v>
      </c>
      <c r="B52" s="40">
        <v>2412884</v>
      </c>
      <c r="C52" s="40">
        <v>2213406</v>
      </c>
      <c r="D52" s="40">
        <v>1111253</v>
      </c>
      <c r="E52" s="41">
        <v>1102153</v>
      </c>
      <c r="F52" s="46">
        <v>199244</v>
      </c>
      <c r="G52" s="41">
        <v>100025</v>
      </c>
      <c r="H52" s="41">
        <v>99219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2407410</v>
      </c>
      <c r="Q52" s="43">
        <v>0.9194138098620509</v>
      </c>
      <c r="R52" s="47">
        <v>197100</v>
      </c>
      <c r="S52" s="43">
        <v>1.0108777270421105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55000000000000004">
      <c r="A53" s="45" t="s">
        <v>60</v>
      </c>
      <c r="B53" s="40">
        <v>1962286</v>
      </c>
      <c r="C53" s="40">
        <v>1682818</v>
      </c>
      <c r="D53" s="40">
        <v>846365</v>
      </c>
      <c r="E53" s="41">
        <v>836453</v>
      </c>
      <c r="F53" s="46">
        <v>278969</v>
      </c>
      <c r="G53" s="41">
        <v>140284</v>
      </c>
      <c r="H53" s="41">
        <v>138685</v>
      </c>
      <c r="I53" s="41">
        <v>485</v>
      </c>
      <c r="J53" s="41">
        <v>242</v>
      </c>
      <c r="K53" s="41">
        <v>243</v>
      </c>
      <c r="L53" s="69">
        <v>14</v>
      </c>
      <c r="M53" s="69">
        <v>13</v>
      </c>
      <c r="N53" s="69">
        <v>1</v>
      </c>
      <c r="O53" s="42"/>
      <c r="P53" s="41">
        <v>1955425</v>
      </c>
      <c r="Q53" s="43">
        <v>0.86058938593911805</v>
      </c>
      <c r="R53" s="47">
        <v>305500</v>
      </c>
      <c r="S53" s="43">
        <v>0.91315548281505732</v>
      </c>
      <c r="T53" s="41">
        <v>1260</v>
      </c>
      <c r="U53" s="44">
        <v>0.38492063492063494</v>
      </c>
      <c r="V53" s="41">
        <v>2000</v>
      </c>
      <c r="W53" s="44">
        <v>7.0000000000000001E-3</v>
      </c>
    </row>
    <row r="55" spans="1:23" x14ac:dyDescent="0.55000000000000004">
      <c r="A55" s="114" t="s">
        <v>134</v>
      </c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</row>
    <row r="56" spans="1:23" x14ac:dyDescent="0.55000000000000004">
      <c r="A56" s="115" t="s">
        <v>135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</row>
    <row r="57" spans="1:23" x14ac:dyDescent="0.55000000000000004">
      <c r="A57" s="115" t="s">
        <v>136</v>
      </c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</row>
    <row r="58" spans="1:23" x14ac:dyDescent="0.55000000000000004">
      <c r="A58" s="115" t="s">
        <v>137</v>
      </c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</row>
    <row r="59" spans="1:23" ht="18" customHeight="1" x14ac:dyDescent="0.55000000000000004">
      <c r="A59" s="114" t="s">
        <v>138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</row>
    <row r="60" spans="1:23" x14ac:dyDescent="0.55000000000000004">
      <c r="A60" s="22" t="s">
        <v>139</v>
      </c>
    </row>
    <row r="61" spans="1:23" x14ac:dyDescent="0.55000000000000004">
      <c r="A61" s="22" t="s">
        <v>140</v>
      </c>
    </row>
  </sheetData>
  <mergeCells count="18"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A59:S59"/>
    <mergeCell ref="A55:S55"/>
    <mergeCell ref="A56:S56"/>
    <mergeCell ref="A57:S57"/>
    <mergeCell ref="A58:S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3" sqref="F3"/>
    </sheetView>
  </sheetViews>
  <sheetFormatPr defaultRowHeight="18" x14ac:dyDescent="0.55000000000000004"/>
  <cols>
    <col min="1" max="1" width="12" customWidth="1"/>
    <col min="2" max="2" width="15.08203125" customWidth="1"/>
    <col min="3" max="5" width="13.83203125" customWidth="1"/>
    <col min="6" max="6" width="17" customWidth="1"/>
  </cols>
  <sheetData>
    <row r="1" spans="1:6" x14ac:dyDescent="0.55000000000000004">
      <c r="A1" t="s">
        <v>141</v>
      </c>
    </row>
    <row r="2" spans="1:6" x14ac:dyDescent="0.55000000000000004">
      <c r="D2" s="49" t="s">
        <v>142</v>
      </c>
    </row>
    <row r="3" spans="1:6" ht="36" x14ac:dyDescent="0.55000000000000004">
      <c r="A3" s="45" t="s">
        <v>3</v>
      </c>
      <c r="B3" s="39" t="s">
        <v>143</v>
      </c>
      <c r="C3" s="50" t="s">
        <v>96</v>
      </c>
      <c r="D3" s="50" t="s">
        <v>97</v>
      </c>
      <c r="E3" s="24"/>
    </row>
    <row r="4" spans="1:6" x14ac:dyDescent="0.55000000000000004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55000000000000004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55000000000000004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55000000000000004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55000000000000004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55000000000000004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55000000000000004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55000000000000004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55000000000000004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55000000000000004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55000000000000004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55000000000000004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55000000000000004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55000000000000004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55000000000000004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55000000000000004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55000000000000004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55000000000000004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55000000000000004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55000000000000004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55000000000000004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55000000000000004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55000000000000004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55000000000000004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55000000000000004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55000000000000004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55000000000000004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55000000000000004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55000000000000004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55000000000000004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55000000000000004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55000000000000004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55000000000000004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55000000000000004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55000000000000004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55000000000000004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55000000000000004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55000000000000004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55000000000000004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55000000000000004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55000000000000004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55000000000000004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55000000000000004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55000000000000004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55000000000000004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55000000000000004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55000000000000004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55000000000000004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55000000000000004">
      <c r="A53" s="24" t="s">
        <v>144</v>
      </c>
    </row>
    <row r="54" spans="1:4" x14ac:dyDescent="0.55000000000000004">
      <c r="A54" t="s">
        <v>145</v>
      </c>
    </row>
    <row r="55" spans="1:4" x14ac:dyDescent="0.55000000000000004">
      <c r="A55" t="s">
        <v>146</v>
      </c>
    </row>
    <row r="56" spans="1:4" x14ac:dyDescent="0.55000000000000004">
      <c r="A56" t="s">
        <v>147</v>
      </c>
    </row>
    <row r="57" spans="1:4" x14ac:dyDescent="0.55000000000000004">
      <c r="A57" s="22" t="s">
        <v>148</v>
      </c>
    </row>
    <row r="58" spans="1:4" x14ac:dyDescent="0.55000000000000004">
      <c r="A58" t="s">
        <v>149</v>
      </c>
    </row>
    <row r="59" spans="1:4" x14ac:dyDescent="0.55000000000000004">
      <c r="A59" t="s">
        <v>150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DIGI-808455956-3883373</_dlc_DocId>
    <_dlc_DocIdUrl xmlns="89559dea-130d-4237-8e78-1ce7f44b9a24">
      <Url>https://digitalgojp.sharepoint.com/sites/digi_portal/_layouts/15/DocIdRedir.aspx?ID=DIGI-808455956-3883373</Url>
      <Description>DIGI-808455956-3883373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526D05C-DD20-45E0-89B9-BE378E098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2022-06-24T07:12:55Z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182c6df7-72d1-40fb-ad28-eef205b651b9</vt:lpwstr>
  </property>
  <property fmtid="{D5CDD505-2E9C-101B-9397-08002B2CF9AE}" pid="4" name="MediaServiceImageTags">
    <vt:lpwstr/>
  </property>
</Properties>
</file>