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総接種回数!$A$1:$N$61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1" l="1"/>
  <c r="L7" i="1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N7" i="11"/>
  <c r="J7" i="11" l="1"/>
  <c r="K7" i="11"/>
  <c r="I7" i="11"/>
  <c r="Q2" i="12"/>
  <c r="N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D30" i="11" s="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<sst xmlns="http://schemas.openxmlformats.org/spreadsheetml/2006/main" count="336" uniqueCount="144">
  <si>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</si>
  <si>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（5月6日公表時点）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</si>
  <si>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</si>
  <si>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</si>
  <si>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</si>
  <si>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</si>
  <si>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直近8日間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</si>
  <si>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</si>
  <si>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</si>
  <si>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</si>
  <si>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</si>
  <si>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</si>
  <si>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</si>
  <si>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</si>
  <si>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</si>
  <si>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</si>
  <si>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</si>
  <si>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</si>
  <si>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</si>
  <si>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</si>
  <si>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</si>
  <si>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</si>
  <si>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</si>
  <si>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</si>
  <si>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</si>
  <si>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</si>
  <si>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</si>
  <si>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</si>
  <si>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</si>
  <si>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</si>
  <si>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</si>
  <si>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</si>
  <si>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</si>
  <si>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</si>
  <si>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</si>
  <si>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</si>
  <si>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</si>
  <si>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</si>
  <si>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</si>
  <si>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</si>
  <si>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</si>
  <si>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</si>
  <si>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</si>
  <si>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</si>
  <si>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</si>
  <si>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</si>
  <si>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</si>
  <si>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</si>
  <si>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</si>
  <si>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</si>
  <si>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</si>
  <si>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</si>
  <si>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</si>
  <si>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</si>
  <si>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</si>
  <si>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</si>
  <si>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</si>
  <si>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</si>
  <si>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</si>
  <si>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</si>
  <si>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</si>
  <si>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</si>
  <si>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</si>
  <si>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</si>
  <si>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</si>
  <si>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</si>
  <si>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</si>
  <si>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</si>
  <si>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</si>
  <si>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</si>
  <si>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</si>
  <si>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</si>
  <si>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</si>
  <si>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</si>
  <si>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</si>
  <si>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</si>
  <si>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</si>
  <si>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</si>
  <si>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</si>
  <si>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</si>
  <si>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</si>
  <si>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</si>
  <si>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</si>
  <si>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</si>
  <si>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</si>
  <si>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</si>
  <si>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</si>
  <si>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</si>
  <si>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</si>
  <si>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</si>
  <si>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</si>
  <si>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</si>
  <si>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</si>
  <si>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</si>
  <si>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</si>
  <si>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接種回数（5月5日まで）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</si>
  <si>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</si>
  <si>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</si>
  <si>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</si>
  <si>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</si>
  <si>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</si>
  <si>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</si>
  <si>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</si>
  <si>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</si>
  <si>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</si>
  <si>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</si>
  <si>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</si>
  <si>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</si>
  <si>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</si>
  <si>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</si>
  <si>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</si>
  <si>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</si>
  <si>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</si>
  <si>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</si>
  <si>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（5月5日まで）</t>
  </si>
  <si>
    <t>ワクチン供給量
（5月5日まで）※4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</si>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</sst>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44683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67831756</v>
      </c>
      <c r="D10" s="11">
        <f>C10/$B10</f>
        <v>0.53560537415504461</v>
      </c>
      <c r="E10" s="21">
        <f>SUM(E11:E57)</f>
        <v>1855259</v>
      </c>
      <c r="F10" s="11">
        <f>E10/$B10</f>
        <v>1.4649284486303347E-2</v>
      </c>
      <c r="G10" s="21">
        <f>SUM(G11:G57)</f>
        <v>494102</v>
      </c>
      <c r="H10" s="11">
        <f>G10/$B10</f>
        <v>3.9014718501575556E-3</v>
      </c>
    </row>
    <row r="11" spans="1:8" x14ac:dyDescent="0.45">
      <c r="A11" s="12" t="s">
        <v>14</v>
      </c>
      <c r="B11" s="20">
        <v>5226603</v>
      </c>
      <c r="C11" s="21">
        <v>2859504</v>
      </c>
      <c r="D11" s="11">
        <f t="shared" ref="D11:D57" si="0">C11/$B11</f>
        <v>0.54710564395267824</v>
      </c>
      <c r="E11" s="21">
        <v>55571</v>
      </c>
      <c r="F11" s="11">
        <f t="shared" ref="F11:F57" si="1">E11/$B11</f>
        <v>1.063233614644158E-2</v>
      </c>
      <c r="G11" s="21">
        <v>21224</v>
      </c>
      <c r="H11" s="11">
        <f t="shared" ref="H11:H57" si="2">G11/$B11</f>
        <v>4.0607637503747651E-3</v>
      </c>
    </row>
    <row r="12" spans="1:8" x14ac:dyDescent="0.45">
      <c r="A12" s="12" t="s">
        <v>15</v>
      </c>
      <c r="B12" s="20">
        <v>1259615</v>
      </c>
      <c r="C12" s="21">
        <v>711342</v>
      </c>
      <c r="D12" s="11">
        <f t="shared" si="0"/>
        <v>0.56472969915410665</v>
      </c>
      <c r="E12" s="21">
        <v>16199</v>
      </c>
      <c r="F12" s="11">
        <f t="shared" si="1"/>
        <v>1.2860278735962972E-2</v>
      </c>
      <c r="G12" s="21">
        <v>6814</v>
      </c>
      <c r="H12" s="11">
        <f t="shared" si="2"/>
        <v>5.4095894380425764E-3</v>
      </c>
    </row>
    <row r="13" spans="1:8" x14ac:dyDescent="0.45">
      <c r="A13" s="12" t="s">
        <v>16</v>
      </c>
      <c r="B13" s="20">
        <v>1220823</v>
      </c>
      <c r="C13" s="21">
        <v>689866</v>
      </c>
      <c r="D13" s="11">
        <f t="shared" si="0"/>
        <v>0.56508273517127383</v>
      </c>
      <c r="E13" s="21">
        <v>20405</v>
      </c>
      <c r="F13" s="11">
        <f t="shared" si="1"/>
        <v>1.6714134645235221E-2</v>
      </c>
      <c r="G13" s="21">
        <v>6441</v>
      </c>
      <c r="H13" s="11">
        <f t="shared" si="2"/>
        <v>5.2759490933575138E-3</v>
      </c>
    </row>
    <row r="14" spans="1:8" x14ac:dyDescent="0.45">
      <c r="A14" s="12" t="s">
        <v>17</v>
      </c>
      <c r="B14" s="20">
        <v>2281989</v>
      </c>
      <c r="C14" s="21">
        <v>1237122</v>
      </c>
      <c r="D14" s="11">
        <f t="shared" si="0"/>
        <v>0.54212443618264594</v>
      </c>
      <c r="E14" s="21">
        <v>29555</v>
      </c>
      <c r="F14" s="11">
        <f t="shared" si="1"/>
        <v>1.2951420887655461E-2</v>
      </c>
      <c r="G14" s="21">
        <v>14400</v>
      </c>
      <c r="H14" s="11">
        <f t="shared" si="2"/>
        <v>6.3102845806881627E-3</v>
      </c>
    </row>
    <row r="15" spans="1:8" x14ac:dyDescent="0.45">
      <c r="A15" s="12" t="s">
        <v>18</v>
      </c>
      <c r="B15" s="20">
        <v>971288</v>
      </c>
      <c r="C15" s="21">
        <v>576045</v>
      </c>
      <c r="D15" s="11">
        <f t="shared" si="0"/>
        <v>0.59307332119824396</v>
      </c>
      <c r="E15" s="21">
        <v>25914</v>
      </c>
      <c r="F15" s="11">
        <f t="shared" si="1"/>
        <v>2.6680037228916657E-2</v>
      </c>
      <c r="G15" s="21">
        <v>7551</v>
      </c>
      <c r="H15" s="11">
        <f t="shared" si="2"/>
        <v>7.7742132096762237E-3</v>
      </c>
    </row>
    <row r="16" spans="1:8" x14ac:dyDescent="0.45">
      <c r="A16" s="12" t="s">
        <v>19</v>
      </c>
      <c r="B16" s="20">
        <v>1069562</v>
      </c>
      <c r="C16" s="21">
        <v>643034</v>
      </c>
      <c r="D16" s="11">
        <f t="shared" si="0"/>
        <v>0.60121245893178699</v>
      </c>
      <c r="E16" s="21">
        <v>15144</v>
      </c>
      <c r="F16" s="11">
        <f t="shared" si="1"/>
        <v>1.4159066982559216E-2</v>
      </c>
      <c r="G16" s="21">
        <v>4316</v>
      </c>
      <c r="H16" s="11">
        <f t="shared" si="2"/>
        <v>4.0352966915428931E-3</v>
      </c>
    </row>
    <row r="17" spans="1:8" x14ac:dyDescent="0.45">
      <c r="A17" s="12" t="s">
        <v>20</v>
      </c>
      <c r="B17" s="20">
        <v>1862059.0000000002</v>
      </c>
      <c r="C17" s="21">
        <v>1088389</v>
      </c>
      <c r="D17" s="11">
        <f t="shared" si="0"/>
        <v>0.58450833190570217</v>
      </c>
      <c r="E17" s="21">
        <v>29490</v>
      </c>
      <c r="F17" s="11">
        <f t="shared" si="1"/>
        <v>1.5837306981142916E-2</v>
      </c>
      <c r="G17" s="21">
        <v>8490</v>
      </c>
      <c r="H17" s="11">
        <f t="shared" si="2"/>
        <v>4.559468846046231E-3</v>
      </c>
    </row>
    <row r="18" spans="1:8" x14ac:dyDescent="0.45">
      <c r="A18" s="12" t="s">
        <v>21</v>
      </c>
      <c r="B18" s="20">
        <v>2907675</v>
      </c>
      <c r="C18" s="21">
        <v>1648112</v>
      </c>
      <c r="D18" s="11">
        <f t="shared" si="0"/>
        <v>0.56681437918611954</v>
      </c>
      <c r="E18" s="21">
        <v>43906</v>
      </c>
      <c r="F18" s="11">
        <f t="shared" si="1"/>
        <v>1.5100036971119538E-2</v>
      </c>
      <c r="G18" s="21">
        <v>8467</v>
      </c>
      <c r="H18" s="11">
        <f t="shared" si="2"/>
        <v>2.9119485499583E-3</v>
      </c>
    </row>
    <row r="19" spans="1:8" x14ac:dyDescent="0.45">
      <c r="A19" s="12" t="s">
        <v>22</v>
      </c>
      <c r="B19" s="20">
        <v>1955401</v>
      </c>
      <c r="C19" s="21">
        <v>1043675</v>
      </c>
      <c r="D19" s="11">
        <f t="shared" si="0"/>
        <v>0.53373962680800513</v>
      </c>
      <c r="E19" s="21">
        <v>33593</v>
      </c>
      <c r="F19" s="11">
        <f t="shared" si="1"/>
        <v>1.7179596410148098E-2</v>
      </c>
      <c r="G19" s="21">
        <v>6654</v>
      </c>
      <c r="H19" s="11">
        <f t="shared" si="2"/>
        <v>3.4028825800948245E-3</v>
      </c>
    </row>
    <row r="20" spans="1:8" x14ac:dyDescent="0.45">
      <c r="A20" s="12" t="s">
        <v>23</v>
      </c>
      <c r="B20" s="20">
        <v>1958101</v>
      </c>
      <c r="C20" s="21">
        <v>1144419</v>
      </c>
      <c r="D20" s="11">
        <f t="shared" si="0"/>
        <v>0.58445350878223334</v>
      </c>
      <c r="E20" s="21">
        <v>29432</v>
      </c>
      <c r="F20" s="11">
        <f t="shared" si="1"/>
        <v>1.5030889622139E-2</v>
      </c>
      <c r="G20" s="21">
        <v>4304</v>
      </c>
      <c r="H20" s="11">
        <f t="shared" si="2"/>
        <v>2.1980480067167116E-3</v>
      </c>
    </row>
    <row r="21" spans="1:8" x14ac:dyDescent="0.45">
      <c r="A21" s="12" t="s">
        <v>24</v>
      </c>
      <c r="B21" s="20">
        <v>7393799</v>
      </c>
      <c r="C21" s="21">
        <v>3852588</v>
      </c>
      <c r="D21" s="11">
        <f t="shared" si="0"/>
        <v>0.52105663137448011</v>
      </c>
      <c r="E21" s="21">
        <v>137017</v>
      </c>
      <c r="F21" s="11">
        <f t="shared" si="1"/>
        <v>1.8531339572525573E-2</v>
      </c>
      <c r="G21" s="21">
        <v>32613</v>
      </c>
      <c r="H21" s="11">
        <f t="shared" si="2"/>
        <v>4.410858342240572E-3</v>
      </c>
    </row>
    <row r="22" spans="1:8" x14ac:dyDescent="0.45">
      <c r="A22" s="12" t="s">
        <v>25</v>
      </c>
      <c r="B22" s="20">
        <v>6322892.0000000009</v>
      </c>
      <c r="C22" s="21">
        <v>3393359</v>
      </c>
      <c r="D22" s="11">
        <f t="shared" si="0"/>
        <v>0.53667831112724995</v>
      </c>
      <c r="E22" s="21">
        <v>105984</v>
      </c>
      <c r="F22" s="11">
        <f t="shared" si="1"/>
        <v>1.6761950069683302E-2</v>
      </c>
      <c r="G22" s="21">
        <v>21376</v>
      </c>
      <c r="H22" s="11">
        <f t="shared" si="2"/>
        <v>3.3807314754071391E-3</v>
      </c>
    </row>
    <row r="23" spans="1:8" x14ac:dyDescent="0.45">
      <c r="A23" s="12" t="s">
        <v>26</v>
      </c>
      <c r="B23" s="20">
        <v>13843329.000000002</v>
      </c>
      <c r="C23" s="21">
        <v>7435209</v>
      </c>
      <c r="D23" s="11">
        <f t="shared" si="0"/>
        <v>0.53709689338453193</v>
      </c>
      <c r="E23" s="21">
        <v>211250</v>
      </c>
      <c r="F23" s="11">
        <f t="shared" si="1"/>
        <v>1.5260057750559853E-2</v>
      </c>
      <c r="G23" s="21">
        <v>39171</v>
      </c>
      <c r="H23" s="11">
        <f t="shared" si="2"/>
        <v>2.8295939509925682E-3</v>
      </c>
    </row>
    <row r="24" spans="1:8" x14ac:dyDescent="0.45">
      <c r="A24" s="12" t="s">
        <v>27</v>
      </c>
      <c r="B24" s="20">
        <v>9220206</v>
      </c>
      <c r="C24" s="21">
        <v>4914103</v>
      </c>
      <c r="D24" s="11">
        <f t="shared" si="0"/>
        <v>0.53297106377015868</v>
      </c>
      <c r="E24" s="21">
        <v>160001</v>
      </c>
      <c r="F24" s="11">
        <f t="shared" si="1"/>
        <v>1.7353299915424884E-2</v>
      </c>
      <c r="G24" s="21">
        <v>31923</v>
      </c>
      <c r="H24" s="11">
        <f t="shared" si="2"/>
        <v>3.4622870682065022E-3</v>
      </c>
    </row>
    <row r="25" spans="1:8" x14ac:dyDescent="0.45">
      <c r="A25" s="12" t="s">
        <v>28</v>
      </c>
      <c r="B25" s="20">
        <v>2213174</v>
      </c>
      <c r="C25" s="21">
        <v>1345481</v>
      </c>
      <c r="D25" s="11">
        <f t="shared" si="0"/>
        <v>0.60794180665415376</v>
      </c>
      <c r="E25" s="21">
        <v>41515</v>
      </c>
      <c r="F25" s="11">
        <f t="shared" si="1"/>
        <v>1.8758127467609867E-2</v>
      </c>
      <c r="G25" s="21">
        <v>11936</v>
      </c>
      <c r="H25" s="11">
        <f t="shared" si="2"/>
        <v>5.3931593268310577E-3</v>
      </c>
    </row>
    <row r="26" spans="1:8" x14ac:dyDescent="0.45">
      <c r="A26" s="12" t="s">
        <v>29</v>
      </c>
      <c r="B26" s="20">
        <v>1047674</v>
      </c>
      <c r="C26" s="21">
        <v>604632</v>
      </c>
      <c r="D26" s="11">
        <f t="shared" si="0"/>
        <v>0.57711845478650803</v>
      </c>
      <c r="E26" s="21">
        <v>19588</v>
      </c>
      <c r="F26" s="11">
        <f t="shared" si="1"/>
        <v>1.8696655639063295E-2</v>
      </c>
      <c r="G26" s="21">
        <v>7528</v>
      </c>
      <c r="H26" s="11">
        <f t="shared" si="2"/>
        <v>7.1854412727623291E-3</v>
      </c>
    </row>
    <row r="27" spans="1:8" x14ac:dyDescent="0.45">
      <c r="A27" s="12" t="s">
        <v>30</v>
      </c>
      <c r="B27" s="20">
        <v>1132656</v>
      </c>
      <c r="C27" s="21">
        <v>613886</v>
      </c>
      <c r="D27" s="11">
        <f t="shared" si="0"/>
        <v>0.54198803520221495</v>
      </c>
      <c r="E27" s="21">
        <v>17060</v>
      </c>
      <c r="F27" s="11">
        <f t="shared" si="1"/>
        <v>1.5061942902346344E-2</v>
      </c>
      <c r="G27" s="21">
        <v>5198</v>
      </c>
      <c r="H27" s="11">
        <f t="shared" si="2"/>
        <v>4.5892133180771566E-3</v>
      </c>
    </row>
    <row r="28" spans="1:8" x14ac:dyDescent="0.45">
      <c r="A28" s="12" t="s">
        <v>31</v>
      </c>
      <c r="B28" s="20">
        <v>774582.99999999988</v>
      </c>
      <c r="C28" s="21">
        <v>442340</v>
      </c>
      <c r="D28" s="11">
        <f t="shared" si="0"/>
        <v>0.57106856205209777</v>
      </c>
      <c r="E28" s="21">
        <v>13839</v>
      </c>
      <c r="F28" s="11">
        <f t="shared" si="1"/>
        <v>1.7866387462673466E-2</v>
      </c>
      <c r="G28" s="21">
        <v>3883</v>
      </c>
      <c r="H28" s="11">
        <f t="shared" si="2"/>
        <v>5.0130199087767228E-3</v>
      </c>
    </row>
    <row r="29" spans="1:8" x14ac:dyDescent="0.45">
      <c r="A29" s="12" t="s">
        <v>32</v>
      </c>
      <c r="B29" s="20">
        <v>820997</v>
      </c>
      <c r="C29" s="21">
        <v>469721</v>
      </c>
      <c r="D29" s="11">
        <f t="shared" si="0"/>
        <v>0.57213485554758425</v>
      </c>
      <c r="E29" s="21">
        <v>10037</v>
      </c>
      <c r="F29" s="11">
        <f t="shared" si="1"/>
        <v>1.2225379629889024E-2</v>
      </c>
      <c r="G29" s="21">
        <v>3932</v>
      </c>
      <c r="H29" s="11">
        <f t="shared" si="2"/>
        <v>4.7892988646730745E-3</v>
      </c>
    </row>
    <row r="30" spans="1:8" x14ac:dyDescent="0.45">
      <c r="A30" s="12" t="s">
        <v>33</v>
      </c>
      <c r="B30" s="20">
        <v>2071737</v>
      </c>
      <c r="C30" s="21">
        <v>1198564</v>
      </c>
      <c r="D30" s="11">
        <f t="shared" si="0"/>
        <v>0.5785309621829412</v>
      </c>
      <c r="E30" s="21">
        <v>37776</v>
      </c>
      <c r="F30" s="11">
        <f t="shared" si="1"/>
        <v>1.8233974679218452E-2</v>
      </c>
      <c r="G30" s="21">
        <v>14287</v>
      </c>
      <c r="H30" s="11">
        <f t="shared" si="2"/>
        <v>6.896145601492854E-3</v>
      </c>
    </row>
    <row r="31" spans="1:8" x14ac:dyDescent="0.45">
      <c r="A31" s="12" t="s">
        <v>34</v>
      </c>
      <c r="B31" s="20">
        <v>2016791</v>
      </c>
      <c r="C31" s="21">
        <v>1158655</v>
      </c>
      <c r="D31" s="11">
        <f t="shared" si="0"/>
        <v>0.57450424957271229</v>
      </c>
      <c r="E31" s="21">
        <v>25357</v>
      </c>
      <c r="F31" s="11">
        <f t="shared" si="1"/>
        <v>1.2572943849908097E-2</v>
      </c>
      <c r="G31" s="21">
        <v>7867</v>
      </c>
      <c r="H31" s="11">
        <f t="shared" si="2"/>
        <v>3.9007512429398983E-3</v>
      </c>
    </row>
    <row r="32" spans="1:8" x14ac:dyDescent="0.45">
      <c r="A32" s="12" t="s">
        <v>35</v>
      </c>
      <c r="B32" s="20">
        <v>3686259.9999999995</v>
      </c>
      <c r="C32" s="21">
        <v>1989078</v>
      </c>
      <c r="D32" s="11">
        <f t="shared" si="0"/>
        <v>0.53959243243829791</v>
      </c>
      <c r="E32" s="21">
        <v>71771</v>
      </c>
      <c r="F32" s="11">
        <f t="shared" si="1"/>
        <v>1.9469869189910644E-2</v>
      </c>
      <c r="G32" s="21">
        <v>17500</v>
      </c>
      <c r="H32" s="11">
        <f t="shared" si="2"/>
        <v>4.7473591119454412E-3</v>
      </c>
    </row>
    <row r="33" spans="1:8" x14ac:dyDescent="0.45">
      <c r="A33" s="12" t="s">
        <v>36</v>
      </c>
      <c r="B33" s="20">
        <v>7558801.9999999991</v>
      </c>
      <c r="C33" s="21">
        <v>3862961</v>
      </c>
      <c r="D33" s="11">
        <f t="shared" si="0"/>
        <v>0.5110546618366244</v>
      </c>
      <c r="E33" s="21">
        <v>107100</v>
      </c>
      <c r="F33" s="11">
        <f t="shared" si="1"/>
        <v>1.4168911951920425E-2</v>
      </c>
      <c r="G33" s="21">
        <v>26940</v>
      </c>
      <c r="H33" s="11">
        <f t="shared" si="2"/>
        <v>3.5640568439284431E-3</v>
      </c>
    </row>
    <row r="34" spans="1:8" x14ac:dyDescent="0.45">
      <c r="A34" s="12" t="s">
        <v>37</v>
      </c>
      <c r="B34" s="20">
        <v>1800557</v>
      </c>
      <c r="C34" s="21">
        <v>957091</v>
      </c>
      <c r="D34" s="11">
        <f t="shared" si="0"/>
        <v>0.53155273618108179</v>
      </c>
      <c r="E34" s="21">
        <v>23806</v>
      </c>
      <c r="F34" s="11">
        <f t="shared" si="1"/>
        <v>1.3221464246896932E-2</v>
      </c>
      <c r="G34" s="21">
        <v>7552</v>
      </c>
      <c r="H34" s="11">
        <f t="shared" si="2"/>
        <v>4.1942576658222982E-3</v>
      </c>
    </row>
    <row r="35" spans="1:8" x14ac:dyDescent="0.45">
      <c r="A35" s="12" t="s">
        <v>38</v>
      </c>
      <c r="B35" s="20">
        <v>1418843</v>
      </c>
      <c r="C35" s="21">
        <v>741997</v>
      </c>
      <c r="D35" s="11">
        <f t="shared" si="0"/>
        <v>0.5229591998550932</v>
      </c>
      <c r="E35" s="21">
        <v>22405</v>
      </c>
      <c r="F35" s="11">
        <f t="shared" si="1"/>
        <v>1.5791035371778273E-2</v>
      </c>
      <c r="G35" s="21">
        <v>6395</v>
      </c>
      <c r="H35" s="11">
        <f t="shared" si="2"/>
        <v>4.5071935372694516E-3</v>
      </c>
    </row>
    <row r="36" spans="1:8" x14ac:dyDescent="0.45">
      <c r="A36" s="12" t="s">
        <v>39</v>
      </c>
      <c r="B36" s="20">
        <v>2530542</v>
      </c>
      <c r="C36" s="21">
        <v>1268541</v>
      </c>
      <c r="D36" s="11">
        <f t="shared" si="0"/>
        <v>0.50129221328869467</v>
      </c>
      <c r="E36" s="21">
        <v>28381</v>
      </c>
      <c r="F36" s="11">
        <f t="shared" si="1"/>
        <v>1.1215383897994974E-2</v>
      </c>
      <c r="G36" s="21">
        <v>7241</v>
      </c>
      <c r="H36" s="11">
        <f t="shared" si="2"/>
        <v>2.8614423313266485E-3</v>
      </c>
    </row>
    <row r="37" spans="1:8" x14ac:dyDescent="0.45">
      <c r="A37" s="12" t="s">
        <v>40</v>
      </c>
      <c r="B37" s="20">
        <v>8839511</v>
      </c>
      <c r="C37" s="21">
        <v>4175660</v>
      </c>
      <c r="D37" s="11">
        <f t="shared" si="0"/>
        <v>0.47238585935353211</v>
      </c>
      <c r="E37" s="21">
        <v>114827</v>
      </c>
      <c r="F37" s="11">
        <f t="shared" si="1"/>
        <v>1.299019821345321E-2</v>
      </c>
      <c r="G37" s="21">
        <v>31867</v>
      </c>
      <c r="H37" s="11">
        <f t="shared" si="2"/>
        <v>3.6050636737710944E-3</v>
      </c>
    </row>
    <row r="38" spans="1:8" x14ac:dyDescent="0.45">
      <c r="A38" s="12" t="s">
        <v>41</v>
      </c>
      <c r="B38" s="20">
        <v>5523625</v>
      </c>
      <c r="C38" s="21">
        <v>2834868</v>
      </c>
      <c r="D38" s="11">
        <f t="shared" si="0"/>
        <v>0.51322600647219896</v>
      </c>
      <c r="E38" s="21">
        <v>74142</v>
      </c>
      <c r="F38" s="11">
        <f t="shared" si="1"/>
        <v>1.3422707008531536E-2</v>
      </c>
      <c r="G38" s="21">
        <v>19941</v>
      </c>
      <c r="H38" s="11">
        <f t="shared" si="2"/>
        <v>3.6101292176786079E-3</v>
      </c>
    </row>
    <row r="39" spans="1:8" x14ac:dyDescent="0.45">
      <c r="A39" s="12" t="s">
        <v>42</v>
      </c>
      <c r="B39" s="20">
        <v>1344738.9999999998</v>
      </c>
      <c r="C39" s="21">
        <v>738578</v>
      </c>
      <c r="D39" s="11">
        <f t="shared" si="0"/>
        <v>0.54923520474976939</v>
      </c>
      <c r="E39" s="21">
        <v>15792</v>
      </c>
      <c r="F39" s="11">
        <f t="shared" si="1"/>
        <v>1.1743542799011557E-2</v>
      </c>
      <c r="G39" s="21">
        <v>5692</v>
      </c>
      <c r="H39" s="11">
        <f t="shared" si="2"/>
        <v>4.2327916420956046E-3</v>
      </c>
    </row>
    <row r="40" spans="1:8" x14ac:dyDescent="0.45">
      <c r="A40" s="12" t="s">
        <v>43</v>
      </c>
      <c r="B40" s="20">
        <v>944432</v>
      </c>
      <c r="C40" s="21">
        <v>537440</v>
      </c>
      <c r="D40" s="11">
        <f t="shared" si="0"/>
        <v>0.56906161587070325</v>
      </c>
      <c r="E40" s="21">
        <v>9072</v>
      </c>
      <c r="F40" s="11">
        <f t="shared" si="1"/>
        <v>9.6057736290172287E-3</v>
      </c>
      <c r="G40" s="21">
        <v>3867</v>
      </c>
      <c r="H40" s="11">
        <f t="shared" si="2"/>
        <v>4.0945245396174631E-3</v>
      </c>
    </row>
    <row r="41" spans="1:8" x14ac:dyDescent="0.45">
      <c r="A41" s="12" t="s">
        <v>44</v>
      </c>
      <c r="B41" s="20">
        <v>556788</v>
      </c>
      <c r="C41" s="21">
        <v>304837</v>
      </c>
      <c r="D41" s="11">
        <f t="shared" si="0"/>
        <v>0.54749204365036608</v>
      </c>
      <c r="E41" s="21">
        <v>5982</v>
      </c>
      <c r="F41" s="11">
        <f t="shared" si="1"/>
        <v>1.0743766029440289E-2</v>
      </c>
      <c r="G41" s="21">
        <v>822</v>
      </c>
      <c r="H41" s="11">
        <f t="shared" si="2"/>
        <v>1.4763249207957068E-3</v>
      </c>
    </row>
    <row r="42" spans="1:8" x14ac:dyDescent="0.45">
      <c r="A42" s="12" t="s">
        <v>45</v>
      </c>
      <c r="B42" s="20">
        <v>672814.99999999988</v>
      </c>
      <c r="C42" s="21">
        <v>371754</v>
      </c>
      <c r="D42" s="11">
        <f t="shared" si="0"/>
        <v>0.55253524371483997</v>
      </c>
      <c r="E42" s="21">
        <v>12261</v>
      </c>
      <c r="F42" s="11">
        <f t="shared" si="1"/>
        <v>1.8223434376463073E-2</v>
      </c>
      <c r="G42" s="21">
        <v>3267</v>
      </c>
      <c r="H42" s="11">
        <f t="shared" si="2"/>
        <v>4.8557181394588414E-3</v>
      </c>
    </row>
    <row r="43" spans="1:8" x14ac:dyDescent="0.45">
      <c r="A43" s="12" t="s">
        <v>46</v>
      </c>
      <c r="B43" s="20">
        <v>1893791</v>
      </c>
      <c r="C43" s="21">
        <v>994350</v>
      </c>
      <c r="D43" s="11">
        <f t="shared" si="0"/>
        <v>0.52505793933966316</v>
      </c>
      <c r="E43" s="21">
        <v>23432</v>
      </c>
      <c r="F43" s="11">
        <f t="shared" si="1"/>
        <v>1.2373065454424485E-2</v>
      </c>
      <c r="G43" s="21">
        <v>9472</v>
      </c>
      <c r="H43" s="11">
        <f t="shared" si="2"/>
        <v>5.0016078859810827E-3</v>
      </c>
    </row>
    <row r="44" spans="1:8" x14ac:dyDescent="0.45">
      <c r="A44" s="12" t="s">
        <v>47</v>
      </c>
      <c r="B44" s="20">
        <v>2812432.9999999995</v>
      </c>
      <c r="C44" s="21">
        <v>1508603</v>
      </c>
      <c r="D44" s="11">
        <f t="shared" si="0"/>
        <v>0.53640495613584405</v>
      </c>
      <c r="E44" s="21">
        <v>43778</v>
      </c>
      <c r="F44" s="11">
        <f t="shared" si="1"/>
        <v>1.5565881925009416E-2</v>
      </c>
      <c r="G44" s="21">
        <v>6541</v>
      </c>
      <c r="H44" s="11">
        <f t="shared" si="2"/>
        <v>2.3257442932862762E-3</v>
      </c>
    </row>
    <row r="45" spans="1:8" x14ac:dyDescent="0.45">
      <c r="A45" s="12" t="s">
        <v>48</v>
      </c>
      <c r="B45" s="20">
        <v>1356110</v>
      </c>
      <c r="C45" s="21">
        <v>817546</v>
      </c>
      <c r="D45" s="11">
        <f t="shared" si="0"/>
        <v>0.60286112483500598</v>
      </c>
      <c r="E45" s="21">
        <v>13623</v>
      </c>
      <c r="F45" s="11">
        <f t="shared" si="1"/>
        <v>1.0045645264764657E-2</v>
      </c>
      <c r="G45" s="21">
        <v>2939</v>
      </c>
      <c r="H45" s="11">
        <f t="shared" si="2"/>
        <v>2.1672283221862531E-3</v>
      </c>
    </row>
    <row r="46" spans="1:8" x14ac:dyDescent="0.45">
      <c r="A46" s="12" t="s">
        <v>49</v>
      </c>
      <c r="B46" s="20">
        <v>734949</v>
      </c>
      <c r="C46" s="21">
        <v>418209</v>
      </c>
      <c r="D46" s="11">
        <f t="shared" si="0"/>
        <v>0.5690313205406089</v>
      </c>
      <c r="E46" s="21">
        <v>7996</v>
      </c>
      <c r="F46" s="11">
        <f t="shared" si="1"/>
        <v>1.0879666480259174E-2</v>
      </c>
      <c r="G46" s="21">
        <v>3829</v>
      </c>
      <c r="H46" s="11">
        <f t="shared" si="2"/>
        <v>5.209885311769932E-3</v>
      </c>
    </row>
    <row r="47" spans="1:8" x14ac:dyDescent="0.45">
      <c r="A47" s="12" t="s">
        <v>50</v>
      </c>
      <c r="B47" s="20">
        <v>973896</v>
      </c>
      <c r="C47" s="21">
        <v>508035</v>
      </c>
      <c r="D47" s="11">
        <f t="shared" si="0"/>
        <v>0.52165220927080513</v>
      </c>
      <c r="E47" s="21">
        <v>7736</v>
      </c>
      <c r="F47" s="11">
        <f t="shared" si="1"/>
        <v>7.9433532943969376E-3</v>
      </c>
      <c r="G47" s="21">
        <v>2184</v>
      </c>
      <c r="H47" s="11">
        <f t="shared" si="2"/>
        <v>2.2425392444367777E-3</v>
      </c>
    </row>
    <row r="48" spans="1:8" x14ac:dyDescent="0.45">
      <c r="A48" s="12" t="s">
        <v>51</v>
      </c>
      <c r="B48" s="20">
        <v>1356219</v>
      </c>
      <c r="C48" s="21">
        <v>754698</v>
      </c>
      <c r="D48" s="11">
        <f t="shared" si="0"/>
        <v>0.55647207420040568</v>
      </c>
      <c r="E48" s="21">
        <v>18872</v>
      </c>
      <c r="F48" s="11">
        <f t="shared" si="1"/>
        <v>1.39151567704036E-2</v>
      </c>
      <c r="G48" s="21">
        <v>7320</v>
      </c>
      <c r="H48" s="11">
        <f t="shared" si="2"/>
        <v>5.3973583912332746E-3</v>
      </c>
    </row>
    <row r="49" spans="1:8" x14ac:dyDescent="0.45">
      <c r="A49" s="12" t="s">
        <v>52</v>
      </c>
      <c r="B49" s="20">
        <v>701167</v>
      </c>
      <c r="C49" s="21">
        <v>377546</v>
      </c>
      <c r="D49" s="11">
        <f t="shared" si="0"/>
        <v>0.53845374924946554</v>
      </c>
      <c r="E49" s="21">
        <v>9621</v>
      </c>
      <c r="F49" s="11">
        <f t="shared" si="1"/>
        <v>1.3721410163341972E-2</v>
      </c>
      <c r="G49" s="21">
        <v>3412</v>
      </c>
      <c r="H49" s="11">
        <f t="shared" si="2"/>
        <v>4.8661731085461813E-3</v>
      </c>
    </row>
    <row r="50" spans="1:8" x14ac:dyDescent="0.45">
      <c r="A50" s="12" t="s">
        <v>53</v>
      </c>
      <c r="B50" s="20">
        <v>5124170</v>
      </c>
      <c r="C50" s="21">
        <v>2678355</v>
      </c>
      <c r="D50" s="11">
        <f t="shared" si="0"/>
        <v>0.52269050402309059</v>
      </c>
      <c r="E50" s="21">
        <v>54954</v>
      </c>
      <c r="F50" s="11">
        <f t="shared" si="1"/>
        <v>1.0724468548077055E-2</v>
      </c>
      <c r="G50" s="21">
        <v>25456</v>
      </c>
      <c r="H50" s="11">
        <f t="shared" si="2"/>
        <v>4.9678289361984474E-3</v>
      </c>
    </row>
    <row r="51" spans="1:8" x14ac:dyDescent="0.45">
      <c r="A51" s="12" t="s">
        <v>54</v>
      </c>
      <c r="B51" s="20">
        <v>818222</v>
      </c>
      <c r="C51" s="21">
        <v>436996</v>
      </c>
      <c r="D51" s="11">
        <f t="shared" si="0"/>
        <v>0.5340799929603457</v>
      </c>
      <c r="E51" s="21">
        <v>7792</v>
      </c>
      <c r="F51" s="11">
        <f t="shared" si="1"/>
        <v>9.5230878661292408E-3</v>
      </c>
      <c r="G51" s="21">
        <v>3323</v>
      </c>
      <c r="H51" s="11">
        <f t="shared" si="2"/>
        <v>4.0612449921903831E-3</v>
      </c>
    </row>
    <row r="52" spans="1:8" x14ac:dyDescent="0.45">
      <c r="A52" s="12" t="s">
        <v>55</v>
      </c>
      <c r="B52" s="20">
        <v>1335937.9999999998</v>
      </c>
      <c r="C52" s="21">
        <v>778023</v>
      </c>
      <c r="D52" s="11">
        <f t="shared" si="0"/>
        <v>0.5823795715070611</v>
      </c>
      <c r="E52" s="21">
        <v>16921</v>
      </c>
      <c r="F52" s="11">
        <f t="shared" si="1"/>
        <v>1.2666006955412604E-2</v>
      </c>
      <c r="G52" s="21">
        <v>2356</v>
      </c>
      <c r="H52" s="11">
        <f t="shared" si="2"/>
        <v>1.7635548955116183E-3</v>
      </c>
    </row>
    <row r="53" spans="1:8" x14ac:dyDescent="0.45">
      <c r="A53" s="12" t="s">
        <v>56</v>
      </c>
      <c r="B53" s="20">
        <v>1758645</v>
      </c>
      <c r="C53" s="21">
        <v>1033399</v>
      </c>
      <c r="D53" s="11">
        <f t="shared" si="0"/>
        <v>0.58761091635890128</v>
      </c>
      <c r="E53" s="21">
        <v>16934</v>
      </c>
      <c r="F53" s="11">
        <f t="shared" si="1"/>
        <v>9.629004148079913E-3</v>
      </c>
      <c r="G53" s="21">
        <v>5335</v>
      </c>
      <c r="H53" s="11">
        <f t="shared" si="2"/>
        <v>3.0335855161217869E-3</v>
      </c>
    </row>
    <row r="54" spans="1:8" x14ac:dyDescent="0.45">
      <c r="A54" s="12" t="s">
        <v>57</v>
      </c>
      <c r="B54" s="20">
        <v>1141741</v>
      </c>
      <c r="C54" s="21">
        <v>615662</v>
      </c>
      <c r="D54" s="11">
        <f t="shared" si="0"/>
        <v>0.53923087635461986</v>
      </c>
      <c r="E54" s="21">
        <v>15593</v>
      </c>
      <c r="F54" s="11">
        <f t="shared" si="1"/>
        <v>1.3657212975622317E-2</v>
      </c>
      <c r="G54" s="21">
        <v>6292</v>
      </c>
      <c r="H54" s="11">
        <f t="shared" si="2"/>
        <v>5.5108820651969233E-3</v>
      </c>
    </row>
    <row r="55" spans="1:8" x14ac:dyDescent="0.45">
      <c r="A55" s="12" t="s">
        <v>58</v>
      </c>
      <c r="B55" s="20">
        <v>1087241</v>
      </c>
      <c r="C55" s="21">
        <v>579781</v>
      </c>
      <c r="D55" s="11">
        <f t="shared" si="0"/>
        <v>0.53325895546617541</v>
      </c>
      <c r="E55" s="21">
        <v>16813</v>
      </c>
      <c r="F55" s="11">
        <f t="shared" si="1"/>
        <v>1.5463912784745976E-2</v>
      </c>
      <c r="G55" s="21">
        <v>4799</v>
      </c>
      <c r="H55" s="11">
        <f t="shared" si="2"/>
        <v>4.4139247876045879E-3</v>
      </c>
    </row>
    <row r="56" spans="1:8" x14ac:dyDescent="0.45">
      <c r="A56" s="12" t="s">
        <v>59</v>
      </c>
      <c r="B56" s="20">
        <v>1617517</v>
      </c>
      <c r="C56" s="21">
        <v>887460</v>
      </c>
      <c r="D56" s="11">
        <f t="shared" si="0"/>
        <v>0.54865574828579855</v>
      </c>
      <c r="E56" s="21">
        <v>21771</v>
      </c>
      <c r="F56" s="11">
        <f t="shared" si="1"/>
        <v>1.3459518508924481E-2</v>
      </c>
      <c r="G56" s="21">
        <v>8140</v>
      </c>
      <c r="H56" s="11">
        <f t="shared" si="2"/>
        <v>5.0324046053302684E-3</v>
      </c>
    </row>
    <row r="57" spans="1:8" x14ac:dyDescent="0.45">
      <c r="A57" s="12" t="s">
        <v>60</v>
      </c>
      <c r="B57" s="20">
        <v>1485118</v>
      </c>
      <c r="C57" s="21">
        <v>590242</v>
      </c>
      <c r="D57" s="11">
        <f t="shared" si="0"/>
        <v>0.39743777935490648</v>
      </c>
      <c r="E57" s="21">
        <v>15251</v>
      </c>
      <c r="F57" s="11">
        <f t="shared" si="1"/>
        <v>1.0269217664858953E-2</v>
      </c>
      <c r="G57" s="21">
        <v>3245</v>
      </c>
      <c r="H57" s="11">
        <f t="shared" si="2"/>
        <v>2.1850115613708809E-3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（5月6日公表時点）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直近8日間</v>
      </c>
      <c r="F5" s="84"/>
      <c r="G5" s="85">
        <f>'進捗状況 (都道府県別)'!G5:H5</f>
        <v>44683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13941577</v>
      </c>
      <c r="D10" s="11">
        <f>C10/$B10</f>
        <v>0.50606413321527965</v>
      </c>
      <c r="E10" s="21">
        <f>SUM(E11:E30)</f>
        <v>414533</v>
      </c>
      <c r="F10" s="11">
        <f>E10/$B10</f>
        <v>1.5047098569561356E-2</v>
      </c>
      <c r="G10" s="21">
        <f>SUM(G11:G30)</f>
        <v>96856</v>
      </c>
      <c r="H10" s="11">
        <f>G10/$B10</f>
        <v>3.5157678135478592E-3</v>
      </c>
    </row>
    <row r="11" spans="1:8" x14ac:dyDescent="0.45">
      <c r="A11" s="12" t="s">
        <v>70</v>
      </c>
      <c r="B11" s="20">
        <v>1961575</v>
      </c>
      <c r="C11" s="21">
        <v>972780</v>
      </c>
      <c r="D11" s="11">
        <f t="shared" ref="D11:D30" si="0">C11/$B11</f>
        <v>0.49591782113862587</v>
      </c>
      <c r="E11" s="21">
        <v>17262</v>
      </c>
      <c r="F11" s="11">
        <f t="shared" ref="F11:F30" si="1">E11/$B11</f>
        <v>8.8000713712195564E-3</v>
      </c>
      <c r="G11" s="21">
        <v>7840</v>
      </c>
      <c r="H11" s="11">
        <f t="shared" ref="H11:H30" si="2">G11/$B11</f>
        <v>3.9967882951199929E-3</v>
      </c>
    </row>
    <row r="12" spans="1:8" x14ac:dyDescent="0.45">
      <c r="A12" s="12" t="s">
        <v>71</v>
      </c>
      <c r="B12" s="20">
        <v>1065932</v>
      </c>
      <c r="C12" s="21">
        <v>530593</v>
      </c>
      <c r="D12" s="11">
        <f t="shared" si="0"/>
        <v>0.49777377919041738</v>
      </c>
      <c r="E12" s="21">
        <v>10887</v>
      </c>
      <c r="F12" s="11">
        <f t="shared" si="1"/>
        <v>1.0213597115012966E-2</v>
      </c>
      <c r="G12" s="21">
        <v>6405</v>
      </c>
      <c r="H12" s="11">
        <f t="shared" si="2"/>
        <v>6.0088260789618849E-3</v>
      </c>
    </row>
    <row r="13" spans="1:8" x14ac:dyDescent="0.45">
      <c r="A13" s="12" t="s">
        <v>72</v>
      </c>
      <c r="B13" s="20">
        <v>1324589</v>
      </c>
      <c r="C13" s="21">
        <v>657243</v>
      </c>
      <c r="D13" s="11">
        <f t="shared" si="0"/>
        <v>0.49618636422316659</v>
      </c>
      <c r="E13" s="21">
        <v>34955</v>
      </c>
      <c r="F13" s="11">
        <f t="shared" si="1"/>
        <v>2.638931774308861E-2</v>
      </c>
      <c r="G13" s="21">
        <v>6241</v>
      </c>
      <c r="H13" s="11">
        <f t="shared" si="2"/>
        <v>4.7116501797916186E-3</v>
      </c>
    </row>
    <row r="14" spans="1:8" x14ac:dyDescent="0.45">
      <c r="A14" s="12" t="s">
        <v>73</v>
      </c>
      <c r="B14" s="20">
        <v>974726</v>
      </c>
      <c r="C14" s="21">
        <v>531254</v>
      </c>
      <c r="D14" s="11">
        <f t="shared" si="0"/>
        <v>0.54502906457814815</v>
      </c>
      <c r="E14" s="21">
        <v>20354</v>
      </c>
      <c r="F14" s="11">
        <f t="shared" si="1"/>
        <v>2.0881765747502376E-2</v>
      </c>
      <c r="G14" s="21">
        <v>2640</v>
      </c>
      <c r="H14" s="11">
        <f t="shared" si="2"/>
        <v>2.7084534525600016E-3</v>
      </c>
    </row>
    <row r="15" spans="1:8" x14ac:dyDescent="0.45">
      <c r="A15" s="12" t="s">
        <v>74</v>
      </c>
      <c r="B15" s="20">
        <v>3759920</v>
      </c>
      <c r="C15" s="21">
        <v>2014875</v>
      </c>
      <c r="D15" s="11">
        <f t="shared" si="0"/>
        <v>0.53588241239175305</v>
      </c>
      <c r="E15" s="21">
        <v>69377</v>
      </c>
      <c r="F15" s="11">
        <f t="shared" si="1"/>
        <v>1.8451722377071853E-2</v>
      </c>
      <c r="G15" s="21">
        <v>11966</v>
      </c>
      <c r="H15" s="11">
        <f t="shared" si="2"/>
        <v>3.1825145215855655E-3</v>
      </c>
    </row>
    <row r="16" spans="1:8" x14ac:dyDescent="0.45">
      <c r="A16" s="12" t="s">
        <v>75</v>
      </c>
      <c r="B16" s="20">
        <v>1521562.0000000002</v>
      </c>
      <c r="C16" s="21">
        <v>780995</v>
      </c>
      <c r="D16" s="11">
        <f t="shared" si="0"/>
        <v>0.51328503209202114</v>
      </c>
      <c r="E16" s="21">
        <v>26520</v>
      </c>
      <c r="F16" s="11">
        <f t="shared" si="1"/>
        <v>1.7429457360265303E-2</v>
      </c>
      <c r="G16" s="21">
        <v>4352</v>
      </c>
      <c r="H16" s="11">
        <f t="shared" si="2"/>
        <v>2.8602186437358449E-3</v>
      </c>
    </row>
    <row r="17" spans="1:8" x14ac:dyDescent="0.45">
      <c r="A17" s="12" t="s">
        <v>76</v>
      </c>
      <c r="B17" s="20">
        <v>718601</v>
      </c>
      <c r="C17" s="21">
        <v>397902</v>
      </c>
      <c r="D17" s="11">
        <f t="shared" si="0"/>
        <v>0.55371757066856298</v>
      </c>
      <c r="E17" s="21">
        <v>10963</v>
      </c>
      <c r="F17" s="11">
        <f t="shared" si="1"/>
        <v>1.5256032207024482E-2</v>
      </c>
      <c r="G17" s="21">
        <v>1328</v>
      </c>
      <c r="H17" s="11">
        <f t="shared" si="2"/>
        <v>1.8480352796614533E-3</v>
      </c>
    </row>
    <row r="18" spans="1:8" x14ac:dyDescent="0.45">
      <c r="A18" s="12" t="s">
        <v>77</v>
      </c>
      <c r="B18" s="20">
        <v>784774</v>
      </c>
      <c r="C18" s="21">
        <v>443147</v>
      </c>
      <c r="D18" s="11">
        <f t="shared" si="0"/>
        <v>0.56468104193054303</v>
      </c>
      <c r="E18" s="21">
        <v>14479</v>
      </c>
      <c r="F18" s="11">
        <f t="shared" si="1"/>
        <v>1.8449897677547931E-2</v>
      </c>
      <c r="G18" s="21">
        <v>1808</v>
      </c>
      <c r="H18" s="11">
        <f t="shared" si="2"/>
        <v>2.3038479868089413E-3</v>
      </c>
    </row>
    <row r="19" spans="1:8" x14ac:dyDescent="0.45">
      <c r="A19" s="12" t="s">
        <v>78</v>
      </c>
      <c r="B19" s="20">
        <v>694295.99999999988</v>
      </c>
      <c r="C19" s="21">
        <v>356615</v>
      </c>
      <c r="D19" s="11">
        <f t="shared" si="0"/>
        <v>0.51363539470197161</v>
      </c>
      <c r="E19" s="21">
        <v>16685</v>
      </c>
      <c r="F19" s="11">
        <f t="shared" si="1"/>
        <v>2.4031536981345136E-2</v>
      </c>
      <c r="G19" s="21">
        <v>3266</v>
      </c>
      <c r="H19" s="11">
        <f t="shared" si="2"/>
        <v>4.7040455367739417E-3</v>
      </c>
    </row>
    <row r="20" spans="1:8" x14ac:dyDescent="0.45">
      <c r="A20" s="12" t="s">
        <v>79</v>
      </c>
      <c r="B20" s="20">
        <v>799966</v>
      </c>
      <c r="C20" s="21">
        <v>455753</v>
      </c>
      <c r="D20" s="11">
        <f t="shared" si="0"/>
        <v>0.56971546290717356</v>
      </c>
      <c r="E20" s="21">
        <v>17183</v>
      </c>
      <c r="F20" s="11">
        <f t="shared" si="1"/>
        <v>2.1479662885672639E-2</v>
      </c>
      <c r="G20" s="21">
        <v>3065</v>
      </c>
      <c r="H20" s="11">
        <f t="shared" si="2"/>
        <v>3.8314128350454895E-3</v>
      </c>
    </row>
    <row r="21" spans="1:8" x14ac:dyDescent="0.45">
      <c r="A21" s="12" t="s">
        <v>80</v>
      </c>
      <c r="B21" s="20">
        <v>2300944</v>
      </c>
      <c r="C21" s="21">
        <v>1136363</v>
      </c>
      <c r="D21" s="11">
        <f t="shared" si="0"/>
        <v>0.49386816889068141</v>
      </c>
      <c r="E21" s="21">
        <v>35286</v>
      </c>
      <c r="F21" s="11">
        <f t="shared" si="1"/>
        <v>1.5335444930428554E-2</v>
      </c>
      <c r="G21" s="21">
        <v>6455</v>
      </c>
      <c r="H21" s="11">
        <f t="shared" si="2"/>
        <v>2.8053703175740046E-3</v>
      </c>
    </row>
    <row r="22" spans="1:8" x14ac:dyDescent="0.45">
      <c r="A22" s="12" t="s">
        <v>81</v>
      </c>
      <c r="B22" s="20">
        <v>1400720</v>
      </c>
      <c r="C22" s="21">
        <v>683628</v>
      </c>
      <c r="D22" s="11">
        <f t="shared" si="0"/>
        <v>0.48805471471814493</v>
      </c>
      <c r="E22" s="21">
        <v>12844</v>
      </c>
      <c r="F22" s="11">
        <f t="shared" si="1"/>
        <v>9.1695699354617625E-3</v>
      </c>
      <c r="G22" s="21">
        <v>2769</v>
      </c>
      <c r="H22" s="11">
        <f t="shared" si="2"/>
        <v>1.9768404820378091E-3</v>
      </c>
    </row>
    <row r="23" spans="1:8" x14ac:dyDescent="0.45">
      <c r="A23" s="12" t="s">
        <v>82</v>
      </c>
      <c r="B23" s="20">
        <v>2739963</v>
      </c>
      <c r="C23" s="21">
        <v>1171927</v>
      </c>
      <c r="D23" s="11">
        <f t="shared" si="0"/>
        <v>0.42771635967347005</v>
      </c>
      <c r="E23" s="21">
        <v>38868</v>
      </c>
      <c r="F23" s="11">
        <f t="shared" si="1"/>
        <v>1.4185593017131983E-2</v>
      </c>
      <c r="G23" s="21">
        <v>7726</v>
      </c>
      <c r="H23" s="11">
        <f t="shared" si="2"/>
        <v>2.8197461060605563E-3</v>
      </c>
    </row>
    <row r="24" spans="1:8" x14ac:dyDescent="0.45">
      <c r="A24" s="12" t="s">
        <v>83</v>
      </c>
      <c r="B24" s="20">
        <v>831479.00000000012</v>
      </c>
      <c r="C24" s="21">
        <v>414777</v>
      </c>
      <c r="D24" s="11">
        <f t="shared" si="0"/>
        <v>0.49884242416224578</v>
      </c>
      <c r="E24" s="21">
        <v>7961</v>
      </c>
      <c r="F24" s="11">
        <f t="shared" si="1"/>
        <v>9.5745051889464423E-3</v>
      </c>
      <c r="G24" s="21">
        <v>2642</v>
      </c>
      <c r="H24" s="11">
        <f t="shared" si="2"/>
        <v>3.177470507373006E-3</v>
      </c>
    </row>
    <row r="25" spans="1:8" x14ac:dyDescent="0.45">
      <c r="A25" s="12" t="s">
        <v>84</v>
      </c>
      <c r="B25" s="20">
        <v>1526835</v>
      </c>
      <c r="C25" s="21">
        <v>747578</v>
      </c>
      <c r="D25" s="11">
        <f t="shared" si="0"/>
        <v>0.48962592552567896</v>
      </c>
      <c r="E25" s="21">
        <v>21008</v>
      </c>
      <c r="F25" s="11">
        <f t="shared" si="1"/>
        <v>1.3759181574957346E-2</v>
      </c>
      <c r="G25" s="21">
        <v>3291</v>
      </c>
      <c r="H25" s="11">
        <f t="shared" si="2"/>
        <v>2.1554391928400906E-3</v>
      </c>
    </row>
    <row r="26" spans="1:8" x14ac:dyDescent="0.45">
      <c r="A26" s="12" t="s">
        <v>85</v>
      </c>
      <c r="B26" s="20">
        <v>708155</v>
      </c>
      <c r="C26" s="21">
        <v>347468</v>
      </c>
      <c r="D26" s="11">
        <f t="shared" si="0"/>
        <v>0.49066659135358787</v>
      </c>
      <c r="E26" s="21">
        <v>8050</v>
      </c>
      <c r="F26" s="11">
        <f t="shared" si="1"/>
        <v>1.1367567834725449E-2</v>
      </c>
      <c r="G26" s="21">
        <v>2897</v>
      </c>
      <c r="H26" s="11">
        <f t="shared" si="2"/>
        <v>4.090912300273245E-3</v>
      </c>
    </row>
    <row r="27" spans="1:8" x14ac:dyDescent="0.45">
      <c r="A27" s="12" t="s">
        <v>86</v>
      </c>
      <c r="B27" s="20">
        <v>1194817</v>
      </c>
      <c r="C27" s="21">
        <v>601643</v>
      </c>
      <c r="D27" s="11">
        <f t="shared" si="0"/>
        <v>0.50354405737447661</v>
      </c>
      <c r="E27" s="21">
        <v>19306</v>
      </c>
      <c r="F27" s="11">
        <f t="shared" si="1"/>
        <v>1.6158122959415544E-2</v>
      </c>
      <c r="G27" s="21">
        <v>1750</v>
      </c>
      <c r="H27" s="11">
        <f t="shared" si="2"/>
        <v>1.464659441571387E-3</v>
      </c>
    </row>
    <row r="28" spans="1:8" x14ac:dyDescent="0.45">
      <c r="A28" s="12" t="s">
        <v>87</v>
      </c>
      <c r="B28" s="20">
        <v>944709</v>
      </c>
      <c r="C28" s="21">
        <v>496093</v>
      </c>
      <c r="D28" s="11">
        <f t="shared" si="0"/>
        <v>0.52512784360051612</v>
      </c>
      <c r="E28" s="21">
        <v>8284</v>
      </c>
      <c r="F28" s="11">
        <f t="shared" si="1"/>
        <v>8.7688378114318798E-3</v>
      </c>
      <c r="G28" s="21">
        <v>5065</v>
      </c>
      <c r="H28" s="11">
        <f t="shared" si="2"/>
        <v>5.3614393426970634E-3</v>
      </c>
    </row>
    <row r="29" spans="1:8" x14ac:dyDescent="0.45">
      <c r="A29" s="12" t="s">
        <v>88</v>
      </c>
      <c r="B29" s="20">
        <v>1562767</v>
      </c>
      <c r="C29" s="21">
        <v>795064</v>
      </c>
      <c r="D29" s="11">
        <f t="shared" si="0"/>
        <v>0.5087540241123597</v>
      </c>
      <c r="E29" s="21">
        <v>18199</v>
      </c>
      <c r="F29" s="11">
        <f t="shared" si="1"/>
        <v>1.1645370039167708E-2</v>
      </c>
      <c r="G29" s="21">
        <v>13378</v>
      </c>
      <c r="H29" s="11">
        <f t="shared" si="2"/>
        <v>8.56045718907553E-3</v>
      </c>
    </row>
    <row r="30" spans="1:8" x14ac:dyDescent="0.45">
      <c r="A30" s="12" t="s">
        <v>89</v>
      </c>
      <c r="B30" s="20">
        <v>732702</v>
      </c>
      <c r="C30" s="21">
        <v>405879</v>
      </c>
      <c r="D30" s="11">
        <f t="shared" si="0"/>
        <v>0.55394826273164266</v>
      </c>
      <c r="E30" s="21">
        <v>6062</v>
      </c>
      <c r="F30" s="11">
        <f t="shared" si="1"/>
        <v>8.2734863559810121E-3</v>
      </c>
      <c r="G30" s="21">
        <v>1972</v>
      </c>
      <c r="H30" s="11">
        <f t="shared" si="2"/>
        <v>2.6914079666767662E-3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直近8日間</v>
      </c>
      <c r="F34" s="84"/>
      <c r="G34" s="83">
        <f>'進捗状況 (都道府県別)'!G5:H5</f>
        <v>44683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5077437</v>
      </c>
      <c r="D39" s="11">
        <f>C39/$B39</f>
        <v>0.53040454464400721</v>
      </c>
      <c r="E39" s="21">
        <v>152404</v>
      </c>
      <c r="F39" s="11">
        <f>E39/$B39</f>
        <v>1.5920586355266501E-2</v>
      </c>
      <c r="G39" s="21">
        <v>24725</v>
      </c>
      <c r="H39" s="11">
        <f>G39/$B39</f>
        <v>2.5828488598328403E-3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4" width="13.09765625" customWidth="1"/>
    <col min="16" max="16" width="11.59765625" bestFit="1" customWidth="1"/>
  </cols>
  <sheetData>
    <row r="1" spans="1:16" x14ac:dyDescent="0.45">
      <c r="A1" s="22" t="s">
        <v>94</v>
      </c>
      <c r="B1" s="23"/>
      <c r="C1" s="24"/>
      <c r="D1" s="24"/>
      <c r="E1" s="24"/>
      <c r="F1" s="24"/>
      <c r="J1" s="25"/>
    </row>
    <row r="2" spans="1:16" x14ac:dyDescent="0.45">
      <c r="A2" s="22"/>
      <c r="B2" s="22"/>
      <c r="C2" s="22"/>
      <c r="D2" s="22"/>
      <c r="E2" s="22"/>
      <c r="F2" s="22"/>
      <c r="G2" s="22"/>
      <c r="H2" s="22"/>
      <c r="I2" s="22"/>
      <c r="N2" s="26" t="str">
        <f>'進捗状況 (都道府県別)'!H3</f>
        <v>（5月6日公表時点）</v>
      </c>
    </row>
    <row r="3" spans="1:16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</row>
    <row r="4" spans="1:16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8"/>
      <c r="N4" s="92"/>
    </row>
    <row r="5" spans="1:16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  <c r="N5" s="61" t="s">
        <v>104</v>
      </c>
    </row>
    <row r="6" spans="1:16" x14ac:dyDescent="0.45">
      <c r="A6" s="90"/>
      <c r="B6" s="90"/>
      <c r="C6" s="29" t="s">
        <v>9</v>
      </c>
      <c r="D6" s="29" t="s">
        <v>105</v>
      </c>
      <c r="E6" s="29" t="s">
        <v>9</v>
      </c>
      <c r="F6" s="29" t="s">
        <v>105</v>
      </c>
      <c r="G6" s="29" t="s">
        <v>9</v>
      </c>
      <c r="H6" s="29" t="s">
        <v>105</v>
      </c>
      <c r="I6" s="99" t="s">
        <v>9</v>
      </c>
      <c r="J6" s="100"/>
      <c r="K6" s="100"/>
      <c r="L6" s="100"/>
      <c r="M6" s="100"/>
      <c r="N6" s="101"/>
      <c r="P6" s="30" t="s">
        <v>106</v>
      </c>
    </row>
    <row r="7" spans="1:16" x14ac:dyDescent="0.45">
      <c r="A7" s="31" t="s">
        <v>13</v>
      </c>
      <c r="B7" s="32">
        <f>C7+E7+G7</f>
        <v>272510385</v>
      </c>
      <c r="C7" s="32">
        <f t="shared" ref="C7:J7" si="0">SUM(C8:C54)</f>
        <v>103189548</v>
      </c>
      <c r="D7" s="33">
        <f t="shared" ref="D7:D54" si="1">C7/P7</f>
        <v>0.81479353808015753</v>
      </c>
      <c r="E7" s="32">
        <f t="shared" si="0"/>
        <v>101489081</v>
      </c>
      <c r="F7" s="34">
        <f t="shared" ref="F7:F54" si="2">E7/P7</f>
        <v>0.80136650452712221</v>
      </c>
      <c r="G7" s="35">
        <f t="shared" si="0"/>
        <v>67831756</v>
      </c>
      <c r="H7" s="34">
        <f t="shared" ref="H7:H54" si="3">G7/P7</f>
        <v>0.53560537415504483</v>
      </c>
      <c r="I7" s="35">
        <f t="shared" si="0"/>
        <v>1014241</v>
      </c>
      <c r="J7" s="35">
        <f t="shared" si="0"/>
        <v>5176036</v>
      </c>
      <c r="K7" s="35">
        <f>SUM(K8:K54)</f>
        <v>23038014</v>
      </c>
      <c r="L7" s="35">
        <f>SUM(L8:L54)</f>
        <v>25241750</v>
      </c>
      <c r="M7" s="35">
        <f>SUM(M8:M54)</f>
        <v>12976554</v>
      </c>
      <c r="N7" s="35">
        <f>SUM(N8:N54)</f>
        <v>385161</v>
      </c>
      <c r="P7" s="1">
        <v>126645025</v>
      </c>
    </row>
    <row r="8" spans="1:16" x14ac:dyDescent="0.45">
      <c r="A8" s="36" t="s">
        <v>14</v>
      </c>
      <c r="B8" s="32">
        <f t="shared" ref="B8:B54" si="4">C8+E8+G8</f>
        <v>11372064</v>
      </c>
      <c r="C8" s="37">
        <f>SUM(一般接種!D7+一般接種!G7+一般接種!J7+医療従事者等!C5)</f>
        <v>4294862</v>
      </c>
      <c r="D8" s="33">
        <f t="shared" si="1"/>
        <v>0.82173105552497483</v>
      </c>
      <c r="E8" s="37">
        <f>SUM(一般接種!E7+一般接種!H7+一般接種!K7+医療従事者等!D5)</f>
        <v>4217698</v>
      </c>
      <c r="F8" s="34">
        <f t="shared" si="2"/>
        <v>0.80696735527837105</v>
      </c>
      <c r="G8" s="32">
        <f>SUM(I8:N8)</f>
        <v>2859504</v>
      </c>
      <c r="H8" s="34">
        <f t="shared" si="3"/>
        <v>0.54710564395267824</v>
      </c>
      <c r="I8" s="38">
        <v>41686</v>
      </c>
      <c r="J8" s="38">
        <v>226434</v>
      </c>
      <c r="K8" s="38">
        <v>914823</v>
      </c>
      <c r="L8" s="38">
        <v>1067655</v>
      </c>
      <c r="M8" s="38">
        <v>603215</v>
      </c>
      <c r="N8" s="38">
        <v>5691</v>
      </c>
      <c r="P8" s="1">
        <v>5226603</v>
      </c>
    </row>
    <row r="9" spans="1:16" x14ac:dyDescent="0.45">
      <c r="A9" s="36" t="s">
        <v>15</v>
      </c>
      <c r="B9" s="32">
        <f t="shared" si="4"/>
        <v>2858657</v>
      </c>
      <c r="C9" s="37">
        <f>SUM(一般接種!D8+一般接種!G8+一般接種!J8+医療従事者等!C6)</f>
        <v>1082829</v>
      </c>
      <c r="D9" s="33">
        <f t="shared" si="1"/>
        <v>0.85965076630557746</v>
      </c>
      <c r="E9" s="37">
        <f>SUM(一般接種!E8+一般接種!H8+一般接種!K8+医療従事者等!D6)</f>
        <v>1064486</v>
      </c>
      <c r="F9" s="34">
        <f t="shared" si="2"/>
        <v>0.84508838017965804</v>
      </c>
      <c r="G9" s="32">
        <f t="shared" ref="G9:G54" si="5">SUM(I9:N9)</f>
        <v>711342</v>
      </c>
      <c r="H9" s="34">
        <f t="shared" si="3"/>
        <v>0.56472969915410665</v>
      </c>
      <c r="I9" s="38">
        <v>10610</v>
      </c>
      <c r="J9" s="38">
        <v>43501</v>
      </c>
      <c r="K9" s="38">
        <v>226698</v>
      </c>
      <c r="L9" s="38">
        <v>262182</v>
      </c>
      <c r="M9" s="38">
        <v>166966</v>
      </c>
      <c r="N9" s="38">
        <v>1385</v>
      </c>
      <c r="P9" s="1">
        <v>1259615</v>
      </c>
    </row>
    <row r="10" spans="1:16" x14ac:dyDescent="0.45">
      <c r="A10" s="36" t="s">
        <v>16</v>
      </c>
      <c r="B10" s="32">
        <f t="shared" si="4"/>
        <v>2768525</v>
      </c>
      <c r="C10" s="37">
        <f>SUM(一般接種!D9+一般接種!G9+一般接種!J9+医療従事者等!C7)</f>
        <v>1050070</v>
      </c>
      <c r="D10" s="33">
        <f t="shared" si="1"/>
        <v>0.86013287757520951</v>
      </c>
      <c r="E10" s="37">
        <f>SUM(一般接種!E9+一般接種!H9+一般接種!K9+医療従事者等!D7)</f>
        <v>1028589</v>
      </c>
      <c r="F10" s="34">
        <f t="shared" si="2"/>
        <v>0.84253737028217845</v>
      </c>
      <c r="G10" s="32">
        <f t="shared" si="5"/>
        <v>689866</v>
      </c>
      <c r="H10" s="34">
        <f t="shared" si="3"/>
        <v>0.56508273517127383</v>
      </c>
      <c r="I10" s="38">
        <v>10261</v>
      </c>
      <c r="J10" s="38">
        <v>47383</v>
      </c>
      <c r="K10" s="38">
        <v>219104</v>
      </c>
      <c r="L10" s="38">
        <v>255427</v>
      </c>
      <c r="M10" s="38">
        <v>153874</v>
      </c>
      <c r="N10" s="38">
        <v>3817</v>
      </c>
      <c r="P10" s="1">
        <v>1220823</v>
      </c>
    </row>
    <row r="11" spans="1:16" x14ac:dyDescent="0.45">
      <c r="A11" s="36" t="s">
        <v>17</v>
      </c>
      <c r="B11" s="32">
        <f t="shared" si="4"/>
        <v>5030904</v>
      </c>
      <c r="C11" s="37">
        <f>SUM(一般接種!D10+一般接種!G10+一般接種!J10+医療従事者等!C8)</f>
        <v>1917183</v>
      </c>
      <c r="D11" s="33">
        <f t="shared" si="1"/>
        <v>0.84013682800399125</v>
      </c>
      <c r="E11" s="37">
        <f>SUM(一般接種!E10+一般接種!H10+一般接種!K10+医療従事者等!D8)</f>
        <v>1876599</v>
      </c>
      <c r="F11" s="34">
        <f t="shared" si="2"/>
        <v>0.82235234262741841</v>
      </c>
      <c r="G11" s="32">
        <f t="shared" si="5"/>
        <v>1237122</v>
      </c>
      <c r="H11" s="34">
        <f t="shared" si="3"/>
        <v>0.54212443618264594</v>
      </c>
      <c r="I11" s="38">
        <v>18531</v>
      </c>
      <c r="J11" s="38">
        <v>120827</v>
      </c>
      <c r="K11" s="38">
        <v>456940</v>
      </c>
      <c r="L11" s="38">
        <v>390864</v>
      </c>
      <c r="M11" s="38">
        <v>247139</v>
      </c>
      <c r="N11" s="38">
        <v>2821</v>
      </c>
      <c r="P11" s="1">
        <v>2281989</v>
      </c>
    </row>
    <row r="12" spans="1:16" x14ac:dyDescent="0.45">
      <c r="A12" s="36" t="s">
        <v>18</v>
      </c>
      <c r="B12" s="32">
        <f t="shared" si="4"/>
        <v>2252792</v>
      </c>
      <c r="C12" s="37">
        <f>SUM(一般接種!D11+一般接種!G11+一般接種!J11+医療従事者等!C9)</f>
        <v>845833</v>
      </c>
      <c r="D12" s="33">
        <f t="shared" si="1"/>
        <v>0.87083645633426954</v>
      </c>
      <c r="E12" s="37">
        <f>SUM(一般接種!E11+一般接種!H11+一般接種!K11+医療従事者等!D9)</f>
        <v>830914</v>
      </c>
      <c r="F12" s="34">
        <f t="shared" si="2"/>
        <v>0.85547643953183816</v>
      </c>
      <c r="G12" s="32">
        <f t="shared" si="5"/>
        <v>576045</v>
      </c>
      <c r="H12" s="34">
        <f t="shared" si="3"/>
        <v>0.59307332119824396</v>
      </c>
      <c r="I12" s="38">
        <v>4865</v>
      </c>
      <c r="J12" s="38">
        <v>29499</v>
      </c>
      <c r="K12" s="38">
        <v>127044</v>
      </c>
      <c r="L12" s="38">
        <v>228369</v>
      </c>
      <c r="M12" s="38">
        <v>180150</v>
      </c>
      <c r="N12" s="38">
        <v>6118</v>
      </c>
      <c r="P12" s="1">
        <v>971288</v>
      </c>
    </row>
    <row r="13" spans="1:16" x14ac:dyDescent="0.45">
      <c r="A13" s="36" t="s">
        <v>19</v>
      </c>
      <c r="B13" s="32">
        <f t="shared" si="4"/>
        <v>2476002</v>
      </c>
      <c r="C13" s="37">
        <f>SUM(一般接種!D12+一般接種!G12+一般接種!J12+医療従事者等!C10)</f>
        <v>925219</v>
      </c>
      <c r="D13" s="33">
        <f t="shared" si="1"/>
        <v>0.86504475663869884</v>
      </c>
      <c r="E13" s="37">
        <f>SUM(一般接種!E12+一般接種!H12+一般接種!K12+医療従事者等!D10)</f>
        <v>907749</v>
      </c>
      <c r="F13" s="34">
        <f t="shared" si="2"/>
        <v>0.84871096766713849</v>
      </c>
      <c r="G13" s="32">
        <f t="shared" si="5"/>
        <v>643034</v>
      </c>
      <c r="H13" s="34">
        <f t="shared" si="3"/>
        <v>0.60121245893178699</v>
      </c>
      <c r="I13" s="38">
        <v>9631</v>
      </c>
      <c r="J13" s="38">
        <v>34594</v>
      </c>
      <c r="K13" s="38">
        <v>192346</v>
      </c>
      <c r="L13" s="38">
        <v>269908</v>
      </c>
      <c r="M13" s="38">
        <v>135796</v>
      </c>
      <c r="N13" s="38">
        <v>759</v>
      </c>
      <c r="P13" s="1">
        <v>1069562</v>
      </c>
    </row>
    <row r="14" spans="1:16" x14ac:dyDescent="0.45">
      <c r="A14" s="36" t="s">
        <v>20</v>
      </c>
      <c r="B14" s="32">
        <f t="shared" si="4"/>
        <v>4221958</v>
      </c>
      <c r="C14" s="37">
        <f>SUM(一般接種!D13+一般接種!G13+一般接種!J13+医療従事者等!C11)</f>
        <v>1580993</v>
      </c>
      <c r="D14" s="33">
        <f t="shared" si="1"/>
        <v>0.84905634032004351</v>
      </c>
      <c r="E14" s="37">
        <f>SUM(一般接種!E13+一般接種!H13+一般接種!K13+医療従事者等!D11)</f>
        <v>1552576</v>
      </c>
      <c r="F14" s="34">
        <f t="shared" si="2"/>
        <v>0.83379527716361301</v>
      </c>
      <c r="G14" s="32">
        <f t="shared" si="5"/>
        <v>1088389</v>
      </c>
      <c r="H14" s="34">
        <f t="shared" si="3"/>
        <v>0.58450833190570228</v>
      </c>
      <c r="I14" s="38">
        <v>18788</v>
      </c>
      <c r="J14" s="38">
        <v>73740</v>
      </c>
      <c r="K14" s="38">
        <v>344005</v>
      </c>
      <c r="L14" s="38">
        <v>415889</v>
      </c>
      <c r="M14" s="38">
        <v>228143</v>
      </c>
      <c r="N14" s="38">
        <v>7824</v>
      </c>
      <c r="P14" s="1">
        <v>1862059</v>
      </c>
    </row>
    <row r="15" spans="1:16" x14ac:dyDescent="0.45">
      <c r="A15" s="36" t="s">
        <v>21</v>
      </c>
      <c r="B15" s="32">
        <f t="shared" si="4"/>
        <v>6516555</v>
      </c>
      <c r="C15" s="37">
        <f>SUM(一般接種!D14+一般接種!G14+一般接種!J14+医療従事者等!C12)</f>
        <v>2456456</v>
      </c>
      <c r="D15" s="33">
        <f t="shared" si="1"/>
        <v>0.84481793873111677</v>
      </c>
      <c r="E15" s="37">
        <f>SUM(一般接種!E14+一般接種!H14+一般接種!K14+医療従事者等!D12)</f>
        <v>2411987</v>
      </c>
      <c r="F15" s="34">
        <f t="shared" si="2"/>
        <v>0.82952427626884018</v>
      </c>
      <c r="G15" s="32">
        <f t="shared" si="5"/>
        <v>1648112</v>
      </c>
      <c r="H15" s="34">
        <f t="shared" si="3"/>
        <v>0.56681437918611954</v>
      </c>
      <c r="I15" s="38">
        <v>21058</v>
      </c>
      <c r="J15" s="38">
        <v>138578</v>
      </c>
      <c r="K15" s="38">
        <v>550752</v>
      </c>
      <c r="L15" s="38">
        <v>589910</v>
      </c>
      <c r="M15" s="38">
        <v>338828</v>
      </c>
      <c r="N15" s="38">
        <v>8986</v>
      </c>
      <c r="P15" s="1">
        <v>2907675</v>
      </c>
    </row>
    <row r="16" spans="1:16" x14ac:dyDescent="0.45">
      <c r="A16" s="39" t="s">
        <v>22</v>
      </c>
      <c r="B16" s="32">
        <f t="shared" si="4"/>
        <v>4253964</v>
      </c>
      <c r="C16" s="37">
        <f>SUM(一般接種!D15+一般接種!G15+一般接種!J15+医療従事者等!C13)</f>
        <v>1617980</v>
      </c>
      <c r="D16" s="33">
        <f t="shared" si="1"/>
        <v>0.82744153245293417</v>
      </c>
      <c r="E16" s="37">
        <f>SUM(一般接種!E15+一般接種!H15+一般接種!K15+医療従事者等!D13)</f>
        <v>1592309</v>
      </c>
      <c r="F16" s="34">
        <f t="shared" si="2"/>
        <v>0.81431327896426364</v>
      </c>
      <c r="G16" s="32">
        <f t="shared" si="5"/>
        <v>1043675</v>
      </c>
      <c r="H16" s="34">
        <f t="shared" si="3"/>
        <v>0.53373962680800513</v>
      </c>
      <c r="I16" s="38">
        <v>14700</v>
      </c>
      <c r="J16" s="38">
        <v>71540</v>
      </c>
      <c r="K16" s="38">
        <v>364767</v>
      </c>
      <c r="L16" s="38">
        <v>345160</v>
      </c>
      <c r="M16" s="38">
        <v>240803</v>
      </c>
      <c r="N16" s="38">
        <v>6705</v>
      </c>
      <c r="P16" s="1">
        <v>1955401</v>
      </c>
    </row>
    <row r="17" spans="1:16" x14ac:dyDescent="0.45">
      <c r="A17" s="36" t="s">
        <v>23</v>
      </c>
      <c r="B17" s="32">
        <f t="shared" si="4"/>
        <v>4326393</v>
      </c>
      <c r="C17" s="37">
        <f>SUM(一般接種!D16+一般接種!G16+一般接種!J16+医療従事者等!C14)</f>
        <v>1605376</v>
      </c>
      <c r="D17" s="33">
        <f t="shared" si="1"/>
        <v>0.81986373532315238</v>
      </c>
      <c r="E17" s="37">
        <f>SUM(一般接種!E16+一般接種!H16+一般接種!K16+医療従事者等!D14)</f>
        <v>1576598</v>
      </c>
      <c r="F17" s="34">
        <f t="shared" si="2"/>
        <v>0.80516684277266592</v>
      </c>
      <c r="G17" s="32">
        <f t="shared" si="5"/>
        <v>1144419</v>
      </c>
      <c r="H17" s="34">
        <f t="shared" si="3"/>
        <v>0.58445350878223334</v>
      </c>
      <c r="I17" s="38">
        <v>16161</v>
      </c>
      <c r="J17" s="38">
        <v>71445</v>
      </c>
      <c r="K17" s="38">
        <v>401451</v>
      </c>
      <c r="L17" s="38">
        <v>434375</v>
      </c>
      <c r="M17" s="38">
        <v>213694</v>
      </c>
      <c r="N17" s="38">
        <v>7293</v>
      </c>
      <c r="P17" s="1">
        <v>1958101</v>
      </c>
    </row>
    <row r="18" spans="1:16" x14ac:dyDescent="0.45">
      <c r="A18" s="36" t="s">
        <v>24</v>
      </c>
      <c r="B18" s="32">
        <f t="shared" si="4"/>
        <v>15933772</v>
      </c>
      <c r="C18" s="37">
        <f>SUM(一般接種!D17+一般接種!G17+一般接種!J17+医療従事者等!C15)</f>
        <v>6093359</v>
      </c>
      <c r="D18" s="33">
        <f t="shared" si="1"/>
        <v>0.82411748006674246</v>
      </c>
      <c r="E18" s="37">
        <f>SUM(一般接種!E17+一般接種!H17+一般接種!K17+医療従事者等!D15)</f>
        <v>5987825</v>
      </c>
      <c r="F18" s="34">
        <f t="shared" si="2"/>
        <v>0.80984416806569937</v>
      </c>
      <c r="G18" s="32">
        <f t="shared" si="5"/>
        <v>3852588</v>
      </c>
      <c r="H18" s="34">
        <f t="shared" si="3"/>
        <v>0.52105663137448011</v>
      </c>
      <c r="I18" s="38">
        <v>48713</v>
      </c>
      <c r="J18" s="38">
        <v>264531</v>
      </c>
      <c r="K18" s="38">
        <v>1301850</v>
      </c>
      <c r="L18" s="38">
        <v>1403339</v>
      </c>
      <c r="M18" s="38">
        <v>798446</v>
      </c>
      <c r="N18" s="38">
        <v>35709</v>
      </c>
      <c r="P18" s="1">
        <v>7393799</v>
      </c>
    </row>
    <row r="19" spans="1:16" x14ac:dyDescent="0.45">
      <c r="A19" s="36" t="s">
        <v>25</v>
      </c>
      <c r="B19" s="32">
        <f t="shared" si="4"/>
        <v>13714646</v>
      </c>
      <c r="C19" s="37">
        <f>SUM(一般接種!D18+一般接種!G18+一般接種!J18+医療従事者等!C16)</f>
        <v>5201453</v>
      </c>
      <c r="D19" s="33">
        <f t="shared" si="1"/>
        <v>0.82263828007816675</v>
      </c>
      <c r="E19" s="37">
        <f>SUM(一般接種!E18+一般接種!H18+一般接種!K18+医療従事者等!D16)</f>
        <v>5119834</v>
      </c>
      <c r="F19" s="34">
        <f t="shared" si="2"/>
        <v>0.80972978820451147</v>
      </c>
      <c r="G19" s="32">
        <f t="shared" si="5"/>
        <v>3393359</v>
      </c>
      <c r="H19" s="34">
        <f t="shared" si="3"/>
        <v>0.53667831112724995</v>
      </c>
      <c r="I19" s="38">
        <v>42603</v>
      </c>
      <c r="J19" s="38">
        <v>208808</v>
      </c>
      <c r="K19" s="38">
        <v>1077861</v>
      </c>
      <c r="L19" s="38">
        <v>1312185</v>
      </c>
      <c r="M19" s="38">
        <v>723836</v>
      </c>
      <c r="N19" s="38">
        <v>28066</v>
      </c>
      <c r="P19" s="1">
        <v>6322892</v>
      </c>
    </row>
    <row r="20" spans="1:16" x14ac:dyDescent="0.45">
      <c r="A20" s="36" t="s">
        <v>26</v>
      </c>
      <c r="B20" s="32">
        <f t="shared" si="4"/>
        <v>29759833</v>
      </c>
      <c r="C20" s="37">
        <f>SUM(一般接種!D19+一般接種!G19+一般接種!J19+医療従事者等!C17)</f>
        <v>11247350</v>
      </c>
      <c r="D20" s="33">
        <f t="shared" si="1"/>
        <v>0.81247436942371309</v>
      </c>
      <c r="E20" s="37">
        <f>SUM(一般接種!E19+一般接種!H19+一般接種!K19+医療従事者等!D17)</f>
        <v>11077274</v>
      </c>
      <c r="F20" s="34">
        <f t="shared" si="2"/>
        <v>0.80018859625455696</v>
      </c>
      <c r="G20" s="32">
        <f t="shared" si="5"/>
        <v>7435209</v>
      </c>
      <c r="H20" s="34">
        <f t="shared" si="3"/>
        <v>0.53709689338453204</v>
      </c>
      <c r="I20" s="38">
        <v>98534</v>
      </c>
      <c r="J20" s="38">
        <v>594070</v>
      </c>
      <c r="K20" s="38">
        <v>2597768</v>
      </c>
      <c r="L20" s="38">
        <v>2906488</v>
      </c>
      <c r="M20" s="38">
        <v>1180852</v>
      </c>
      <c r="N20" s="38">
        <v>57497</v>
      </c>
      <c r="P20" s="1">
        <v>13843329</v>
      </c>
    </row>
    <row r="21" spans="1:16" x14ac:dyDescent="0.45">
      <c r="A21" s="36" t="s">
        <v>27</v>
      </c>
      <c r="B21" s="32">
        <f t="shared" si="4"/>
        <v>19949973</v>
      </c>
      <c r="C21" s="37">
        <f>SUM(一般接種!D20+一般接種!G20+一般接種!J20+医療従事者等!C18)</f>
        <v>7571330</v>
      </c>
      <c r="D21" s="33">
        <f t="shared" si="1"/>
        <v>0.8211671192595914</v>
      </c>
      <c r="E21" s="37">
        <f>SUM(一般接種!E20+一般接種!H20+一般接種!K20+医療従事者等!D18)</f>
        <v>7464540</v>
      </c>
      <c r="F21" s="34">
        <f t="shared" si="2"/>
        <v>0.80958494853585705</v>
      </c>
      <c r="G21" s="32">
        <f t="shared" si="5"/>
        <v>4914103</v>
      </c>
      <c r="H21" s="34">
        <f t="shared" si="3"/>
        <v>0.53297106377015868</v>
      </c>
      <c r="I21" s="38">
        <v>49519</v>
      </c>
      <c r="J21" s="38">
        <v>293369</v>
      </c>
      <c r="K21" s="38">
        <v>1433353</v>
      </c>
      <c r="L21" s="38">
        <v>2026561</v>
      </c>
      <c r="M21" s="38">
        <v>1072612</v>
      </c>
      <c r="N21" s="38">
        <v>38689</v>
      </c>
      <c r="P21" s="1">
        <v>9220206</v>
      </c>
    </row>
    <row r="22" spans="1:16" x14ac:dyDescent="0.45">
      <c r="A22" s="36" t="s">
        <v>28</v>
      </c>
      <c r="B22" s="32">
        <f t="shared" si="4"/>
        <v>5077379</v>
      </c>
      <c r="C22" s="37">
        <f>SUM(一般接種!D21+一般接種!G21+一般接種!J21+医療従事者等!C19)</f>
        <v>1885783</v>
      </c>
      <c r="D22" s="33">
        <f t="shared" si="1"/>
        <v>0.85207173046493412</v>
      </c>
      <c r="E22" s="37">
        <f>SUM(一般接種!E21+一般接種!H21+一般接種!K21+医療従事者等!D19)</f>
        <v>1846115</v>
      </c>
      <c r="F22" s="34">
        <f t="shared" si="2"/>
        <v>0.83414815102653472</v>
      </c>
      <c r="G22" s="32">
        <f t="shared" si="5"/>
        <v>1345481</v>
      </c>
      <c r="H22" s="34">
        <f t="shared" si="3"/>
        <v>0.60794180665415376</v>
      </c>
      <c r="I22" s="38">
        <v>16786</v>
      </c>
      <c r="J22" s="38">
        <v>64293</v>
      </c>
      <c r="K22" s="38">
        <v>342986</v>
      </c>
      <c r="L22" s="38">
        <v>564856</v>
      </c>
      <c r="M22" s="38">
        <v>348973</v>
      </c>
      <c r="N22" s="38">
        <v>7587</v>
      </c>
      <c r="P22" s="1">
        <v>2213174</v>
      </c>
    </row>
    <row r="23" spans="1:16" x14ac:dyDescent="0.45">
      <c r="A23" s="36" t="s">
        <v>29</v>
      </c>
      <c r="B23" s="32">
        <f t="shared" si="4"/>
        <v>2380583</v>
      </c>
      <c r="C23" s="37">
        <f>SUM(一般接種!D22+一般接種!G22+一般接種!J22+医療従事者等!C20)</f>
        <v>893088</v>
      </c>
      <c r="D23" s="33">
        <f t="shared" si="1"/>
        <v>0.8524483761169982</v>
      </c>
      <c r="E23" s="37">
        <f>SUM(一般接種!E22+一般接種!H22+一般接種!K22+医療従事者等!D20)</f>
        <v>882863</v>
      </c>
      <c r="F23" s="34">
        <f t="shared" si="2"/>
        <v>0.84268866078570237</v>
      </c>
      <c r="G23" s="32">
        <f t="shared" si="5"/>
        <v>604632</v>
      </c>
      <c r="H23" s="34">
        <f t="shared" si="3"/>
        <v>0.57711845478650803</v>
      </c>
      <c r="I23" s="38">
        <v>10193</v>
      </c>
      <c r="J23" s="38">
        <v>38840</v>
      </c>
      <c r="K23" s="38">
        <v>212108</v>
      </c>
      <c r="L23" s="38">
        <v>218557</v>
      </c>
      <c r="M23" s="38">
        <v>121388</v>
      </c>
      <c r="N23" s="38">
        <v>3546</v>
      </c>
      <c r="P23" s="1">
        <v>1047674</v>
      </c>
    </row>
    <row r="24" spans="1:16" x14ac:dyDescent="0.45">
      <c r="A24" s="36" t="s">
        <v>30</v>
      </c>
      <c r="B24" s="32">
        <f t="shared" si="4"/>
        <v>2464092</v>
      </c>
      <c r="C24" s="37">
        <f>SUM(一般接種!D23+一般接種!G23+一般接種!J23+医療従事者等!C21)</f>
        <v>931978</v>
      </c>
      <c r="D24" s="33">
        <f t="shared" si="1"/>
        <v>0.82282528852537751</v>
      </c>
      <c r="E24" s="37">
        <f>SUM(一般接種!E23+一般接種!H23+一般接種!K23+医療従事者等!D21)</f>
        <v>918228</v>
      </c>
      <c r="F24" s="34">
        <f t="shared" si="2"/>
        <v>0.81068568038309952</v>
      </c>
      <c r="G24" s="32">
        <f t="shared" si="5"/>
        <v>613886</v>
      </c>
      <c r="H24" s="34">
        <f t="shared" si="3"/>
        <v>0.54198803520221495</v>
      </c>
      <c r="I24" s="38">
        <v>9260</v>
      </c>
      <c r="J24" s="38">
        <v>54799</v>
      </c>
      <c r="K24" s="38">
        <v>202955</v>
      </c>
      <c r="L24" s="38">
        <v>214707</v>
      </c>
      <c r="M24" s="38">
        <v>128820</v>
      </c>
      <c r="N24" s="38">
        <v>3345</v>
      </c>
      <c r="P24" s="1">
        <v>1132656</v>
      </c>
    </row>
    <row r="25" spans="1:16" x14ac:dyDescent="0.45">
      <c r="A25" s="36" t="s">
        <v>31</v>
      </c>
      <c r="B25" s="32">
        <f t="shared" si="4"/>
        <v>1724699</v>
      </c>
      <c r="C25" s="37">
        <f>SUM(一般接種!D24+一般接種!G24+一般接種!J24+医療従事者等!C22)</f>
        <v>645515</v>
      </c>
      <c r="D25" s="33">
        <f t="shared" si="1"/>
        <v>0.83337098800257692</v>
      </c>
      <c r="E25" s="37">
        <f>SUM(一般接種!E24+一般接種!H24+一般接種!K24+医療従事者等!D22)</f>
        <v>636844</v>
      </c>
      <c r="F25" s="34">
        <f t="shared" si="2"/>
        <v>0.82217657759078111</v>
      </c>
      <c r="G25" s="32">
        <f t="shared" si="5"/>
        <v>442340</v>
      </c>
      <c r="H25" s="34">
        <f t="shared" si="3"/>
        <v>0.57106856205209766</v>
      </c>
      <c r="I25" s="38">
        <v>7593</v>
      </c>
      <c r="J25" s="38">
        <v>32201</v>
      </c>
      <c r="K25" s="38">
        <v>143587</v>
      </c>
      <c r="L25" s="38">
        <v>171375</v>
      </c>
      <c r="M25" s="38">
        <v>85585</v>
      </c>
      <c r="N25" s="38">
        <v>1999</v>
      </c>
      <c r="P25" s="1">
        <v>774583</v>
      </c>
    </row>
    <row r="26" spans="1:16" x14ac:dyDescent="0.45">
      <c r="A26" s="36" t="s">
        <v>32</v>
      </c>
      <c r="B26" s="32">
        <f t="shared" si="4"/>
        <v>1817291</v>
      </c>
      <c r="C26" s="37">
        <f>SUM(一般接種!D25+一般接種!G25+一般接種!J25+医療従事者等!C23)</f>
        <v>678742</v>
      </c>
      <c r="D26" s="33">
        <f t="shared" si="1"/>
        <v>0.82672896490486569</v>
      </c>
      <c r="E26" s="37">
        <f>SUM(一般接種!E25+一般接種!H25+一般接種!K25+医療従事者等!D23)</f>
        <v>668828</v>
      </c>
      <c r="F26" s="34">
        <f t="shared" si="2"/>
        <v>0.81465340311840362</v>
      </c>
      <c r="G26" s="32">
        <f t="shared" si="5"/>
        <v>469721</v>
      </c>
      <c r="H26" s="34">
        <f t="shared" si="3"/>
        <v>0.57213485554758425</v>
      </c>
      <c r="I26" s="38">
        <v>6258</v>
      </c>
      <c r="J26" s="38">
        <v>37552</v>
      </c>
      <c r="K26" s="38">
        <v>168034</v>
      </c>
      <c r="L26" s="38">
        <v>164198</v>
      </c>
      <c r="M26" s="38">
        <v>91729</v>
      </c>
      <c r="N26" s="38">
        <v>1950</v>
      </c>
      <c r="P26" s="1">
        <v>820997</v>
      </c>
    </row>
    <row r="27" spans="1:16" x14ac:dyDescent="0.45">
      <c r="A27" s="36" t="s">
        <v>33</v>
      </c>
      <c r="B27" s="32">
        <f t="shared" si="4"/>
        <v>4606210</v>
      </c>
      <c r="C27" s="37">
        <f>SUM(一般接種!D26+一般接種!G26+一般接種!J26+医療従事者等!C24)</f>
        <v>1717602</v>
      </c>
      <c r="D27" s="33">
        <f t="shared" si="1"/>
        <v>0.8290637276835815</v>
      </c>
      <c r="E27" s="37">
        <f>SUM(一般接種!E26+一般接種!H26+一般接種!K26+医療従事者等!D24)</f>
        <v>1690044</v>
      </c>
      <c r="F27" s="34">
        <f t="shared" si="2"/>
        <v>0.81576184621889747</v>
      </c>
      <c r="G27" s="32">
        <f t="shared" si="5"/>
        <v>1198564</v>
      </c>
      <c r="H27" s="34">
        <f t="shared" si="3"/>
        <v>0.5785309621829412</v>
      </c>
      <c r="I27" s="38">
        <v>14288</v>
      </c>
      <c r="J27" s="38">
        <v>68879</v>
      </c>
      <c r="K27" s="38">
        <v>455054</v>
      </c>
      <c r="L27" s="38">
        <v>431159</v>
      </c>
      <c r="M27" s="38">
        <v>223843</v>
      </c>
      <c r="N27" s="38">
        <v>5341</v>
      </c>
      <c r="P27" s="1">
        <v>2071737</v>
      </c>
    </row>
    <row r="28" spans="1:16" x14ac:dyDescent="0.45">
      <c r="A28" s="36" t="s">
        <v>34</v>
      </c>
      <c r="B28" s="32">
        <f t="shared" si="4"/>
        <v>4465772</v>
      </c>
      <c r="C28" s="37">
        <f>SUM(一般接種!D27+一般接種!G27+一般接種!J27+医療従事者等!C25)</f>
        <v>1663017</v>
      </c>
      <c r="D28" s="33">
        <f t="shared" si="1"/>
        <v>0.82458569083261479</v>
      </c>
      <c r="E28" s="37">
        <f>SUM(一般接種!E27+一般接種!H27+一般接種!K27+医療従事者等!D25)</f>
        <v>1644100</v>
      </c>
      <c r="F28" s="34">
        <f t="shared" si="2"/>
        <v>0.81520593854296253</v>
      </c>
      <c r="G28" s="32">
        <f t="shared" si="5"/>
        <v>1158655</v>
      </c>
      <c r="H28" s="34">
        <f t="shared" si="3"/>
        <v>0.57450424957271229</v>
      </c>
      <c r="I28" s="38">
        <v>15413</v>
      </c>
      <c r="J28" s="38">
        <v>84646</v>
      </c>
      <c r="K28" s="38">
        <v>465218</v>
      </c>
      <c r="L28" s="38">
        <v>402056</v>
      </c>
      <c r="M28" s="38">
        <v>186674</v>
      </c>
      <c r="N28" s="38">
        <v>4648</v>
      </c>
      <c r="P28" s="1">
        <v>2016791</v>
      </c>
    </row>
    <row r="29" spans="1:16" x14ac:dyDescent="0.45">
      <c r="A29" s="36" t="s">
        <v>35</v>
      </c>
      <c r="B29" s="32">
        <f t="shared" si="4"/>
        <v>8187872</v>
      </c>
      <c r="C29" s="37">
        <f>SUM(一般接種!D28+一般接種!G28+一般接種!J28+医療従事者等!C26)</f>
        <v>3120886</v>
      </c>
      <c r="D29" s="33">
        <f t="shared" si="1"/>
        <v>0.84662666225388339</v>
      </c>
      <c r="E29" s="37">
        <f>SUM(一般接種!E28+一般接種!H28+一般接種!K28+医療従事者等!D26)</f>
        <v>3077908</v>
      </c>
      <c r="F29" s="34">
        <f t="shared" si="2"/>
        <v>0.83496769083027245</v>
      </c>
      <c r="G29" s="32">
        <f t="shared" si="5"/>
        <v>1989078</v>
      </c>
      <c r="H29" s="34">
        <f t="shared" si="3"/>
        <v>0.53959243243829791</v>
      </c>
      <c r="I29" s="38">
        <v>23235</v>
      </c>
      <c r="J29" s="38">
        <v>111773</v>
      </c>
      <c r="K29" s="38">
        <v>650830</v>
      </c>
      <c r="L29" s="38">
        <v>747878</v>
      </c>
      <c r="M29" s="38">
        <v>433665</v>
      </c>
      <c r="N29" s="38">
        <v>21697</v>
      </c>
      <c r="P29" s="1">
        <v>3686260</v>
      </c>
    </row>
    <row r="30" spans="1:16" x14ac:dyDescent="0.45">
      <c r="A30" s="36" t="s">
        <v>36</v>
      </c>
      <c r="B30" s="32">
        <f t="shared" si="4"/>
        <v>15721809</v>
      </c>
      <c r="C30" s="37">
        <f>SUM(一般接種!D29+一般接種!G29+一般接種!J29+医療従事者等!C27)</f>
        <v>5988928</v>
      </c>
      <c r="D30" s="33">
        <f t="shared" si="1"/>
        <v>0.79231179755733783</v>
      </c>
      <c r="E30" s="37">
        <f>SUM(一般接種!E29+一般接種!H29+一般接種!K29+医療従事者等!D27)</f>
        <v>5869920</v>
      </c>
      <c r="F30" s="34">
        <f t="shared" si="2"/>
        <v>0.77656750368643068</v>
      </c>
      <c r="G30" s="32">
        <f t="shared" si="5"/>
        <v>3862961</v>
      </c>
      <c r="H30" s="34">
        <f t="shared" si="3"/>
        <v>0.5110546618366244</v>
      </c>
      <c r="I30" s="38">
        <v>42862</v>
      </c>
      <c r="J30" s="38">
        <v>369899</v>
      </c>
      <c r="K30" s="38">
        <v>1343648</v>
      </c>
      <c r="L30" s="38">
        <v>1352448</v>
      </c>
      <c r="M30" s="38">
        <v>731434</v>
      </c>
      <c r="N30" s="38">
        <v>22670</v>
      </c>
      <c r="P30" s="1">
        <v>7558802</v>
      </c>
    </row>
    <row r="31" spans="1:16" x14ac:dyDescent="0.45">
      <c r="A31" s="36" t="s">
        <v>37</v>
      </c>
      <c r="B31" s="32">
        <f t="shared" si="4"/>
        <v>3884175</v>
      </c>
      <c r="C31" s="37">
        <f>SUM(一般接種!D30+一般接種!G30+一般接種!J30+医療従事者等!C28)</f>
        <v>1473223</v>
      </c>
      <c r="D31" s="33">
        <f t="shared" si="1"/>
        <v>0.81820403352962445</v>
      </c>
      <c r="E31" s="37">
        <f>SUM(一般接種!E30+一般接種!H30+一般接種!K30+医療従事者等!D28)</f>
        <v>1453861</v>
      </c>
      <c r="F31" s="34">
        <f t="shared" si="2"/>
        <v>0.80745069442400319</v>
      </c>
      <c r="G31" s="32">
        <f t="shared" si="5"/>
        <v>957091</v>
      </c>
      <c r="H31" s="34">
        <f t="shared" si="3"/>
        <v>0.53155273618108179</v>
      </c>
      <c r="I31" s="38">
        <v>16716</v>
      </c>
      <c r="J31" s="38">
        <v>66997</v>
      </c>
      <c r="K31" s="38">
        <v>345538</v>
      </c>
      <c r="L31" s="38">
        <v>352072</v>
      </c>
      <c r="M31" s="38">
        <v>174312</v>
      </c>
      <c r="N31" s="38">
        <v>1456</v>
      </c>
      <c r="P31" s="1">
        <v>1800557</v>
      </c>
    </row>
    <row r="32" spans="1:16" x14ac:dyDescent="0.45">
      <c r="A32" s="36" t="s">
        <v>38</v>
      </c>
      <c r="B32" s="32">
        <f t="shared" si="4"/>
        <v>3034025</v>
      </c>
      <c r="C32" s="37">
        <f>SUM(一般接種!D31+一般接種!G31+一般接種!J31+医療従事者等!C29)</f>
        <v>1153263</v>
      </c>
      <c r="D32" s="33">
        <f t="shared" si="1"/>
        <v>0.81281931827552445</v>
      </c>
      <c r="E32" s="37">
        <f>SUM(一般接種!E31+一般接種!H31+一般接種!K31+医療従事者等!D29)</f>
        <v>1138765</v>
      </c>
      <c r="F32" s="34">
        <f t="shared" si="2"/>
        <v>0.80260113345874062</v>
      </c>
      <c r="G32" s="32">
        <f t="shared" si="5"/>
        <v>741997</v>
      </c>
      <c r="H32" s="34">
        <f t="shared" si="3"/>
        <v>0.5229591998550932</v>
      </c>
      <c r="I32" s="38">
        <v>8630</v>
      </c>
      <c r="J32" s="38">
        <v>52385</v>
      </c>
      <c r="K32" s="38">
        <v>237728</v>
      </c>
      <c r="L32" s="38">
        <v>284574</v>
      </c>
      <c r="M32" s="38">
        <v>151829</v>
      </c>
      <c r="N32" s="38">
        <v>6851</v>
      </c>
      <c r="P32" s="1">
        <v>1418843</v>
      </c>
    </row>
    <row r="33" spans="1:16" x14ac:dyDescent="0.45">
      <c r="A33" s="36" t="s">
        <v>39</v>
      </c>
      <c r="B33" s="32">
        <f t="shared" si="4"/>
        <v>5276164</v>
      </c>
      <c r="C33" s="37">
        <f>SUM(一般接種!D32+一般接種!G32+一般接種!J32+医療従事者等!C30)</f>
        <v>2021308</v>
      </c>
      <c r="D33" s="33">
        <f t="shared" si="1"/>
        <v>0.7987648495855828</v>
      </c>
      <c r="E33" s="37">
        <f>SUM(一般接種!E32+一般接種!H32+一般接種!K32+医療従事者等!D30)</f>
        <v>1986315</v>
      </c>
      <c r="F33" s="34">
        <f t="shared" si="2"/>
        <v>0.78493658670751165</v>
      </c>
      <c r="G33" s="32">
        <f t="shared" si="5"/>
        <v>1268541</v>
      </c>
      <c r="H33" s="34">
        <f t="shared" si="3"/>
        <v>0.50129221328869467</v>
      </c>
      <c r="I33" s="38">
        <v>25683</v>
      </c>
      <c r="J33" s="38">
        <v>92971</v>
      </c>
      <c r="K33" s="38">
        <v>445445</v>
      </c>
      <c r="L33" s="38">
        <v>468104</v>
      </c>
      <c r="M33" s="38">
        <v>232668</v>
      </c>
      <c r="N33" s="38">
        <v>3670</v>
      </c>
      <c r="P33" s="1">
        <v>2530542</v>
      </c>
    </row>
    <row r="34" spans="1:16" x14ac:dyDescent="0.45">
      <c r="A34" s="36" t="s">
        <v>40</v>
      </c>
      <c r="B34" s="32">
        <f t="shared" si="4"/>
        <v>17841794</v>
      </c>
      <c r="C34" s="37">
        <f>SUM(一般接種!D33+一般接種!G33+一般接種!J33+医療従事者等!C31)</f>
        <v>6882645</v>
      </c>
      <c r="D34" s="33">
        <f t="shared" si="1"/>
        <v>0.77862282200904553</v>
      </c>
      <c r="E34" s="37">
        <f>SUM(一般接種!E33+一般接種!H33+一般接種!K33+医療従事者等!D31)</f>
        <v>6783489</v>
      </c>
      <c r="F34" s="34">
        <f t="shared" si="2"/>
        <v>0.76740545941964433</v>
      </c>
      <c r="G34" s="32">
        <f t="shared" si="5"/>
        <v>4175660</v>
      </c>
      <c r="H34" s="34">
        <f t="shared" si="3"/>
        <v>0.47238585935353211</v>
      </c>
      <c r="I34" s="38">
        <v>62838</v>
      </c>
      <c r="J34" s="38">
        <v>361609</v>
      </c>
      <c r="K34" s="38">
        <v>1496554</v>
      </c>
      <c r="L34" s="38">
        <v>1530819</v>
      </c>
      <c r="M34" s="38">
        <v>701289</v>
      </c>
      <c r="N34" s="38">
        <v>22551</v>
      </c>
      <c r="P34" s="1">
        <v>8839511</v>
      </c>
    </row>
    <row r="35" spans="1:16" x14ac:dyDescent="0.45">
      <c r="A35" s="36" t="s">
        <v>41</v>
      </c>
      <c r="B35" s="32">
        <f t="shared" si="4"/>
        <v>11616782</v>
      </c>
      <c r="C35" s="37">
        <f>SUM(一般接種!D34+一般接種!G34+一般接種!J34+医療従事者等!C32)</f>
        <v>4420440</v>
      </c>
      <c r="D35" s="33">
        <f t="shared" si="1"/>
        <v>0.80027880241689109</v>
      </c>
      <c r="E35" s="37">
        <f>SUM(一般接種!E34+一般接種!H34+一般接種!K34+医療従事者等!D32)</f>
        <v>4361474</v>
      </c>
      <c r="F35" s="34">
        <f t="shared" si="2"/>
        <v>0.78960356649844987</v>
      </c>
      <c r="G35" s="32">
        <f t="shared" si="5"/>
        <v>2834868</v>
      </c>
      <c r="H35" s="34">
        <f t="shared" si="3"/>
        <v>0.51322600647219896</v>
      </c>
      <c r="I35" s="38">
        <v>43860</v>
      </c>
      <c r="J35" s="38">
        <v>238868</v>
      </c>
      <c r="K35" s="38">
        <v>1000708</v>
      </c>
      <c r="L35" s="38">
        <v>1027170</v>
      </c>
      <c r="M35" s="38">
        <v>509176</v>
      </c>
      <c r="N35" s="38">
        <v>15086</v>
      </c>
      <c r="P35" s="1">
        <v>5523625</v>
      </c>
    </row>
    <row r="36" spans="1:16" x14ac:dyDescent="0.45">
      <c r="A36" s="36" t="s">
        <v>42</v>
      </c>
      <c r="B36" s="32">
        <f t="shared" si="4"/>
        <v>2908000</v>
      </c>
      <c r="C36" s="37">
        <f>SUM(一般接種!D35+一般接種!G35+一般接種!J35+医療従事者等!C33)</f>
        <v>1091041</v>
      </c>
      <c r="D36" s="33">
        <f t="shared" si="1"/>
        <v>0.811340341880469</v>
      </c>
      <c r="E36" s="37">
        <f>SUM(一般接種!E35+一般接種!H35+一般接種!K35+医療従事者等!D33)</f>
        <v>1078381</v>
      </c>
      <c r="F36" s="34">
        <f t="shared" si="2"/>
        <v>0.80192587557882977</v>
      </c>
      <c r="G36" s="32">
        <f t="shared" si="5"/>
        <v>738578</v>
      </c>
      <c r="H36" s="34">
        <f t="shared" si="3"/>
        <v>0.54923520474976928</v>
      </c>
      <c r="I36" s="38">
        <v>7440</v>
      </c>
      <c r="J36" s="38">
        <v>53227</v>
      </c>
      <c r="K36" s="38">
        <v>305225</v>
      </c>
      <c r="L36" s="38">
        <v>251285</v>
      </c>
      <c r="M36" s="38">
        <v>119838</v>
      </c>
      <c r="N36" s="38">
        <v>1563</v>
      </c>
      <c r="P36" s="1">
        <v>1344739</v>
      </c>
    </row>
    <row r="37" spans="1:16" x14ac:dyDescent="0.45">
      <c r="A37" s="36" t="s">
        <v>43</v>
      </c>
      <c r="B37" s="32">
        <f t="shared" si="4"/>
        <v>2023504</v>
      </c>
      <c r="C37" s="37">
        <f>SUM(一般接種!D36+一般接種!G36+一般接種!J36+医療従事者等!C34)</f>
        <v>748083</v>
      </c>
      <c r="D37" s="33">
        <f t="shared" si="1"/>
        <v>0.7920983194131499</v>
      </c>
      <c r="E37" s="37">
        <f>SUM(一般接種!E36+一般接種!H36+一般接種!K36+医療従事者等!D34)</f>
        <v>737981</v>
      </c>
      <c r="F37" s="34">
        <f t="shared" si="2"/>
        <v>0.78140194317854539</v>
      </c>
      <c r="G37" s="32">
        <f t="shared" si="5"/>
        <v>537440</v>
      </c>
      <c r="H37" s="34">
        <f t="shared" si="3"/>
        <v>0.56906161587070325</v>
      </c>
      <c r="I37" s="38">
        <v>7558</v>
      </c>
      <c r="J37" s="38">
        <v>43802</v>
      </c>
      <c r="K37" s="38">
        <v>210672</v>
      </c>
      <c r="L37" s="38">
        <v>195691</v>
      </c>
      <c r="M37" s="38">
        <v>78977</v>
      </c>
      <c r="N37" s="38">
        <v>740</v>
      </c>
      <c r="P37" s="1">
        <v>944432</v>
      </c>
    </row>
    <row r="38" spans="1:16" x14ac:dyDescent="0.45">
      <c r="A38" s="36" t="s">
        <v>44</v>
      </c>
      <c r="B38" s="32">
        <f t="shared" si="4"/>
        <v>1180837</v>
      </c>
      <c r="C38" s="37">
        <f>SUM(一般接種!D37+一般接種!G37+一般接種!J37+医療従事者等!C35)</f>
        <v>441292</v>
      </c>
      <c r="D38" s="33">
        <f t="shared" si="1"/>
        <v>0.79256736854960952</v>
      </c>
      <c r="E38" s="37">
        <f>SUM(一般接種!E37+一般接種!H37+一般接種!K37+医療従事者等!D35)</f>
        <v>434708</v>
      </c>
      <c r="F38" s="34">
        <f t="shared" si="2"/>
        <v>0.78074240105749404</v>
      </c>
      <c r="G38" s="32">
        <f t="shared" si="5"/>
        <v>304837</v>
      </c>
      <c r="H38" s="34">
        <f t="shared" si="3"/>
        <v>0.54749204365036608</v>
      </c>
      <c r="I38" s="38">
        <v>4890</v>
      </c>
      <c r="J38" s="38">
        <v>22855</v>
      </c>
      <c r="K38" s="38">
        <v>107760</v>
      </c>
      <c r="L38" s="38">
        <v>110243</v>
      </c>
      <c r="M38" s="38">
        <v>57953</v>
      </c>
      <c r="N38" s="38">
        <v>1136</v>
      </c>
      <c r="P38" s="1">
        <v>556788</v>
      </c>
    </row>
    <row r="39" spans="1:16" x14ac:dyDescent="0.45">
      <c r="A39" s="36" t="s">
        <v>45</v>
      </c>
      <c r="B39" s="32">
        <f t="shared" si="4"/>
        <v>1480215</v>
      </c>
      <c r="C39" s="37">
        <f>SUM(一般接種!D38+一般接種!G38+一般接種!J38+医療従事者等!C36)</f>
        <v>559705</v>
      </c>
      <c r="D39" s="33">
        <f t="shared" si="1"/>
        <v>0.83188543656131331</v>
      </c>
      <c r="E39" s="37">
        <f>SUM(一般接種!E38+一般接種!H38+一般接種!K38+医療従事者等!D36)</f>
        <v>548756</v>
      </c>
      <c r="F39" s="34">
        <f t="shared" si="2"/>
        <v>0.8156120181624964</v>
      </c>
      <c r="G39" s="32">
        <f t="shared" si="5"/>
        <v>371754</v>
      </c>
      <c r="H39" s="34">
        <f t="shared" si="3"/>
        <v>0.55253524371483986</v>
      </c>
      <c r="I39" s="38">
        <v>4859</v>
      </c>
      <c r="J39" s="38">
        <v>30211</v>
      </c>
      <c r="K39" s="38">
        <v>110853</v>
      </c>
      <c r="L39" s="38">
        <v>142074</v>
      </c>
      <c r="M39" s="38">
        <v>80528</v>
      </c>
      <c r="N39" s="38">
        <v>3229</v>
      </c>
      <c r="P39" s="1">
        <v>672815</v>
      </c>
    </row>
    <row r="40" spans="1:16" x14ac:dyDescent="0.45">
      <c r="A40" s="36" t="s">
        <v>46</v>
      </c>
      <c r="B40" s="32">
        <f t="shared" si="4"/>
        <v>3977544</v>
      </c>
      <c r="C40" s="37">
        <f>SUM(一般接種!D39+一般接種!G39+一般接種!J39+医療従事者等!C37)</f>
        <v>1507725</v>
      </c>
      <c r="D40" s="33">
        <f t="shared" si="1"/>
        <v>0.79614117925367689</v>
      </c>
      <c r="E40" s="37">
        <f>SUM(一般接種!E39+一般接種!H39+一般接種!K39+医療従事者等!D37)</f>
        <v>1475469</v>
      </c>
      <c r="F40" s="34">
        <f t="shared" si="2"/>
        <v>0.77910867672303863</v>
      </c>
      <c r="G40" s="32">
        <f t="shared" si="5"/>
        <v>994350</v>
      </c>
      <c r="H40" s="34">
        <f t="shared" si="3"/>
        <v>0.52505793933966316</v>
      </c>
      <c r="I40" s="38">
        <v>21871</v>
      </c>
      <c r="J40" s="38">
        <v>137023</v>
      </c>
      <c r="K40" s="38">
        <v>361393</v>
      </c>
      <c r="L40" s="38">
        <v>316775</v>
      </c>
      <c r="M40" s="38">
        <v>154234</v>
      </c>
      <c r="N40" s="38">
        <v>3054</v>
      </c>
      <c r="P40" s="1">
        <v>1893791</v>
      </c>
    </row>
    <row r="41" spans="1:16" x14ac:dyDescent="0.45">
      <c r="A41" s="36" t="s">
        <v>47</v>
      </c>
      <c r="B41" s="32">
        <f t="shared" si="4"/>
        <v>5944651</v>
      </c>
      <c r="C41" s="37">
        <f>SUM(一般接種!D40+一般接種!G40+一般接種!J40+医療従事者等!C38)</f>
        <v>2234562</v>
      </c>
      <c r="D41" s="33">
        <f t="shared" si="1"/>
        <v>0.79452986080023946</v>
      </c>
      <c r="E41" s="37">
        <f>SUM(一般接種!E40+一般接種!H40+一般接種!K40+医療従事者等!D38)</f>
        <v>2201486</v>
      </c>
      <c r="F41" s="34">
        <f t="shared" si="2"/>
        <v>0.78276922508020641</v>
      </c>
      <c r="G41" s="32">
        <f t="shared" si="5"/>
        <v>1508603</v>
      </c>
      <c r="H41" s="34">
        <f t="shared" si="3"/>
        <v>0.53640495613584394</v>
      </c>
      <c r="I41" s="38">
        <v>22350</v>
      </c>
      <c r="J41" s="38">
        <v>120705</v>
      </c>
      <c r="K41" s="38">
        <v>543018</v>
      </c>
      <c r="L41" s="38">
        <v>528336</v>
      </c>
      <c r="M41" s="38">
        <v>284705</v>
      </c>
      <c r="N41" s="38">
        <v>9489</v>
      </c>
      <c r="P41" s="1">
        <v>2812433</v>
      </c>
    </row>
    <row r="42" spans="1:16" x14ac:dyDescent="0.45">
      <c r="A42" s="36" t="s">
        <v>48</v>
      </c>
      <c r="B42" s="32">
        <f t="shared" si="4"/>
        <v>3026080</v>
      </c>
      <c r="C42" s="37">
        <f>SUM(一般接種!D41+一般接種!G41+一般接種!J41+医療従事者等!C39)</f>
        <v>1117117</v>
      </c>
      <c r="D42" s="33">
        <f t="shared" si="1"/>
        <v>0.82376577121324968</v>
      </c>
      <c r="E42" s="37">
        <f>SUM(一般接種!E41+一般接種!H41+一般接種!K41+医療従事者等!D39)</f>
        <v>1091417</v>
      </c>
      <c r="F42" s="34">
        <f t="shared" si="2"/>
        <v>0.80481450619787476</v>
      </c>
      <c r="G42" s="32">
        <f t="shared" si="5"/>
        <v>817546</v>
      </c>
      <c r="H42" s="34">
        <f t="shared" si="3"/>
        <v>0.60286112483500598</v>
      </c>
      <c r="I42" s="38">
        <v>44657</v>
      </c>
      <c r="J42" s="38">
        <v>46270</v>
      </c>
      <c r="K42" s="38">
        <v>286442</v>
      </c>
      <c r="L42" s="38">
        <v>308952</v>
      </c>
      <c r="M42" s="38">
        <v>129559</v>
      </c>
      <c r="N42" s="38">
        <v>1666</v>
      </c>
      <c r="P42" s="1">
        <v>1356110</v>
      </c>
    </row>
    <row r="43" spans="1:16" x14ac:dyDescent="0.45">
      <c r="A43" s="36" t="s">
        <v>49</v>
      </c>
      <c r="B43" s="32">
        <f t="shared" si="4"/>
        <v>1605199</v>
      </c>
      <c r="C43" s="37">
        <f>SUM(一般接種!D42+一般接種!G42+一般接種!J42+医療従事者等!C40)</f>
        <v>597946</v>
      </c>
      <c r="D43" s="33">
        <f t="shared" si="1"/>
        <v>0.81358842586356328</v>
      </c>
      <c r="E43" s="37">
        <f>SUM(一般接種!E42+一般接種!H42+一般接種!K42+医療従事者等!D40)</f>
        <v>589044</v>
      </c>
      <c r="F43" s="34">
        <f t="shared" si="2"/>
        <v>0.80147602078511571</v>
      </c>
      <c r="G43" s="32">
        <f t="shared" si="5"/>
        <v>418209</v>
      </c>
      <c r="H43" s="34">
        <f t="shared" si="3"/>
        <v>0.5690313205406089</v>
      </c>
      <c r="I43" s="38">
        <v>7880</v>
      </c>
      <c r="J43" s="38">
        <v>39345</v>
      </c>
      <c r="K43" s="38">
        <v>149841</v>
      </c>
      <c r="L43" s="38">
        <v>158773</v>
      </c>
      <c r="M43" s="38">
        <v>61889</v>
      </c>
      <c r="N43" s="38">
        <v>481</v>
      </c>
      <c r="P43" s="1">
        <v>734949</v>
      </c>
    </row>
    <row r="44" spans="1:16" x14ac:dyDescent="0.45">
      <c r="A44" s="36" t="s">
        <v>50</v>
      </c>
      <c r="B44" s="32">
        <f t="shared" si="4"/>
        <v>2050025</v>
      </c>
      <c r="C44" s="37">
        <f>SUM(一般接種!D43+一般接種!G43+一般接種!J43+医療従事者等!C41)</f>
        <v>776447</v>
      </c>
      <c r="D44" s="33">
        <f t="shared" si="1"/>
        <v>0.79725863952619169</v>
      </c>
      <c r="E44" s="37">
        <f>SUM(一般接種!E43+一般接種!H43+一般接種!K43+医療従事者等!D41)</f>
        <v>765543</v>
      </c>
      <c r="F44" s="34">
        <f t="shared" si="2"/>
        <v>0.78606237216294139</v>
      </c>
      <c r="G44" s="32">
        <f t="shared" si="5"/>
        <v>508035</v>
      </c>
      <c r="H44" s="34">
        <f t="shared" si="3"/>
        <v>0.52165220927080513</v>
      </c>
      <c r="I44" s="38">
        <v>9366</v>
      </c>
      <c r="J44" s="38">
        <v>47843</v>
      </c>
      <c r="K44" s="38">
        <v>169925</v>
      </c>
      <c r="L44" s="38">
        <v>186422</v>
      </c>
      <c r="M44" s="38">
        <v>92736</v>
      </c>
      <c r="N44" s="38">
        <v>1743</v>
      </c>
      <c r="P44" s="1">
        <v>973896</v>
      </c>
    </row>
    <row r="45" spans="1:16" x14ac:dyDescent="0.45">
      <c r="A45" s="36" t="s">
        <v>51</v>
      </c>
      <c r="B45" s="32">
        <f t="shared" si="4"/>
        <v>2958310</v>
      </c>
      <c r="C45" s="37">
        <f>SUM(一般接種!D44+一般接種!G44+一般接種!J44+医療従事者等!C42)</f>
        <v>1109241</v>
      </c>
      <c r="D45" s="33">
        <f t="shared" si="1"/>
        <v>0.81789224306693831</v>
      </c>
      <c r="E45" s="37">
        <f>SUM(一般接種!E44+一般接種!H44+一般接種!K44+医療従事者等!D42)</f>
        <v>1094371</v>
      </c>
      <c r="F45" s="34">
        <f t="shared" si="2"/>
        <v>0.80692793715469258</v>
      </c>
      <c r="G45" s="32">
        <f t="shared" si="5"/>
        <v>754698</v>
      </c>
      <c r="H45" s="34">
        <f t="shared" si="3"/>
        <v>0.55647207420040568</v>
      </c>
      <c r="I45" s="38">
        <v>12395</v>
      </c>
      <c r="J45" s="38">
        <v>57035</v>
      </c>
      <c r="K45" s="38">
        <v>276781</v>
      </c>
      <c r="L45" s="38">
        <v>269675</v>
      </c>
      <c r="M45" s="38">
        <v>136341</v>
      </c>
      <c r="N45" s="38">
        <v>2471</v>
      </c>
      <c r="P45" s="1">
        <v>1356219</v>
      </c>
    </row>
    <row r="46" spans="1:16" x14ac:dyDescent="0.45">
      <c r="A46" s="36" t="s">
        <v>52</v>
      </c>
      <c r="B46" s="32">
        <f t="shared" si="4"/>
        <v>1495271</v>
      </c>
      <c r="C46" s="37">
        <f>SUM(一般接種!D45+一般接種!G45+一般接種!J45+医療従事者等!C43)</f>
        <v>563309</v>
      </c>
      <c r="D46" s="33">
        <f t="shared" si="1"/>
        <v>0.80338778065710448</v>
      </c>
      <c r="E46" s="37">
        <f>SUM(一般接種!E45+一般接種!H45+一般接種!K45+医療従事者等!D43)</f>
        <v>554416</v>
      </c>
      <c r="F46" s="34">
        <f t="shared" si="2"/>
        <v>0.79070463955092007</v>
      </c>
      <c r="G46" s="32">
        <f t="shared" si="5"/>
        <v>377546</v>
      </c>
      <c r="H46" s="34">
        <f t="shared" si="3"/>
        <v>0.53845374924946554</v>
      </c>
      <c r="I46" s="38">
        <v>10614</v>
      </c>
      <c r="J46" s="38">
        <v>33297</v>
      </c>
      <c r="K46" s="38">
        <v>140395</v>
      </c>
      <c r="L46" s="38">
        <v>124774</v>
      </c>
      <c r="M46" s="38">
        <v>67526</v>
      </c>
      <c r="N46" s="38">
        <v>940</v>
      </c>
      <c r="P46" s="1">
        <v>701167</v>
      </c>
    </row>
    <row r="47" spans="1:16" x14ac:dyDescent="0.45">
      <c r="A47" s="36" t="s">
        <v>53</v>
      </c>
      <c r="B47" s="32">
        <f t="shared" si="4"/>
        <v>10823031</v>
      </c>
      <c r="C47" s="37">
        <f>SUM(一般接種!D46+一般接種!G46+一般接種!J46+医療従事者等!C44)</f>
        <v>4119625</v>
      </c>
      <c r="D47" s="33">
        <f t="shared" si="1"/>
        <v>0.80395947050937033</v>
      </c>
      <c r="E47" s="37">
        <f>SUM(一般接種!E46+一般接種!H46+一般接種!K46+医療従事者等!D44)</f>
        <v>4025051</v>
      </c>
      <c r="F47" s="34">
        <f t="shared" si="2"/>
        <v>0.78550301804975242</v>
      </c>
      <c r="G47" s="32">
        <f t="shared" si="5"/>
        <v>2678355</v>
      </c>
      <c r="H47" s="34">
        <f t="shared" si="3"/>
        <v>0.52269050402309059</v>
      </c>
      <c r="I47" s="38">
        <v>42815</v>
      </c>
      <c r="J47" s="38">
        <v>226502</v>
      </c>
      <c r="K47" s="38">
        <v>921810</v>
      </c>
      <c r="L47" s="38">
        <v>1015196</v>
      </c>
      <c r="M47" s="38">
        <v>466565</v>
      </c>
      <c r="N47" s="38">
        <v>5467</v>
      </c>
      <c r="P47" s="1">
        <v>5124170</v>
      </c>
    </row>
    <row r="48" spans="1:16" x14ac:dyDescent="0.45">
      <c r="A48" s="36" t="s">
        <v>54</v>
      </c>
      <c r="B48" s="32">
        <f t="shared" si="4"/>
        <v>1737396</v>
      </c>
      <c r="C48" s="37">
        <f>SUM(一般接種!D47+一般接種!G47+一般接種!J47+医療従事者等!C45)</f>
        <v>654991</v>
      </c>
      <c r="D48" s="33">
        <f t="shared" si="1"/>
        <v>0.80050524185367788</v>
      </c>
      <c r="E48" s="37">
        <f>SUM(一般接種!E47+一般接種!H47+一般接種!K47+医療従事者等!D45)</f>
        <v>645409</v>
      </c>
      <c r="F48" s="34">
        <f t="shared" si="2"/>
        <v>0.78879448364869187</v>
      </c>
      <c r="G48" s="32">
        <f t="shared" si="5"/>
        <v>436996</v>
      </c>
      <c r="H48" s="34">
        <f t="shared" si="3"/>
        <v>0.5340799929603457</v>
      </c>
      <c r="I48" s="38">
        <v>8384</v>
      </c>
      <c r="J48" s="38">
        <v>56136</v>
      </c>
      <c r="K48" s="38">
        <v>164882</v>
      </c>
      <c r="L48" s="38">
        <v>145267</v>
      </c>
      <c r="M48" s="38">
        <v>61260</v>
      </c>
      <c r="N48" s="38">
        <v>1067</v>
      </c>
      <c r="P48" s="1">
        <v>818222</v>
      </c>
    </row>
    <row r="49" spans="1:16" x14ac:dyDescent="0.45">
      <c r="A49" s="36" t="s">
        <v>55</v>
      </c>
      <c r="B49" s="32">
        <f t="shared" si="4"/>
        <v>2945086</v>
      </c>
      <c r="C49" s="37">
        <f>SUM(一般接種!D48+一般接種!G48+一般接種!J48+医療従事者等!C46)</f>
        <v>1093237</v>
      </c>
      <c r="D49" s="33">
        <f t="shared" si="1"/>
        <v>0.8183291440171625</v>
      </c>
      <c r="E49" s="37">
        <f>SUM(一般接種!E48+一般接種!H48+一般接種!K48+医療従事者等!D46)</f>
        <v>1073826</v>
      </c>
      <c r="F49" s="34">
        <f t="shared" si="2"/>
        <v>0.80379927811021168</v>
      </c>
      <c r="G49" s="32">
        <f t="shared" si="5"/>
        <v>778023</v>
      </c>
      <c r="H49" s="34">
        <f t="shared" si="3"/>
        <v>0.58237957150706099</v>
      </c>
      <c r="I49" s="38">
        <v>14681</v>
      </c>
      <c r="J49" s="38">
        <v>65269</v>
      </c>
      <c r="K49" s="38">
        <v>274451</v>
      </c>
      <c r="L49" s="38">
        <v>300000</v>
      </c>
      <c r="M49" s="38">
        <v>121747</v>
      </c>
      <c r="N49" s="38">
        <v>1875</v>
      </c>
      <c r="P49" s="1">
        <v>1335938</v>
      </c>
    </row>
    <row r="50" spans="1:16" x14ac:dyDescent="0.45">
      <c r="A50" s="36" t="s">
        <v>56</v>
      </c>
      <c r="B50" s="32">
        <f t="shared" si="4"/>
        <v>3917412</v>
      </c>
      <c r="C50" s="37">
        <f>SUM(一般接種!D49+一般接種!G49+一般接種!J49+医療従事者等!C47)</f>
        <v>1452476</v>
      </c>
      <c r="D50" s="33">
        <f t="shared" si="1"/>
        <v>0.82590630855004843</v>
      </c>
      <c r="E50" s="37">
        <f>SUM(一般接種!E49+一般接種!H49+一般接種!K49+医療従事者等!D47)</f>
        <v>1431537</v>
      </c>
      <c r="F50" s="34">
        <f t="shared" si="2"/>
        <v>0.81399998294141229</v>
      </c>
      <c r="G50" s="32">
        <f t="shared" si="5"/>
        <v>1033399</v>
      </c>
      <c r="H50" s="34">
        <f t="shared" si="3"/>
        <v>0.58761091635890128</v>
      </c>
      <c r="I50" s="38">
        <v>20945</v>
      </c>
      <c r="J50" s="38">
        <v>77478</v>
      </c>
      <c r="K50" s="38">
        <v>343123</v>
      </c>
      <c r="L50" s="38">
        <v>427767</v>
      </c>
      <c r="M50" s="38">
        <v>160676</v>
      </c>
      <c r="N50" s="38">
        <v>3410</v>
      </c>
      <c r="P50" s="1">
        <v>1758645</v>
      </c>
    </row>
    <row r="51" spans="1:16" x14ac:dyDescent="0.45">
      <c r="A51" s="36" t="s">
        <v>57</v>
      </c>
      <c r="B51" s="32">
        <f t="shared" si="4"/>
        <v>2441665</v>
      </c>
      <c r="C51" s="37">
        <f>SUM(一般接種!D50+一般接種!G50+一般接種!J50+医療従事者等!C48)</f>
        <v>922002</v>
      </c>
      <c r="D51" s="33">
        <f t="shared" si="1"/>
        <v>0.80754041415697608</v>
      </c>
      <c r="E51" s="37">
        <f>SUM(一般接種!E50+一般接種!H50+一般接種!K50+医療従事者等!D48)</f>
        <v>904001</v>
      </c>
      <c r="F51" s="34">
        <f t="shared" si="2"/>
        <v>0.79177414142086511</v>
      </c>
      <c r="G51" s="32">
        <f t="shared" si="5"/>
        <v>615662</v>
      </c>
      <c r="H51" s="34">
        <f t="shared" si="3"/>
        <v>0.53923087635461986</v>
      </c>
      <c r="I51" s="38">
        <v>19284</v>
      </c>
      <c r="J51" s="38">
        <v>50625</v>
      </c>
      <c r="K51" s="38">
        <v>215841</v>
      </c>
      <c r="L51" s="38">
        <v>217653</v>
      </c>
      <c r="M51" s="38">
        <v>108371</v>
      </c>
      <c r="N51" s="38">
        <v>3888</v>
      </c>
      <c r="P51" s="1">
        <v>1141741</v>
      </c>
    </row>
    <row r="52" spans="1:16" x14ac:dyDescent="0.45">
      <c r="A52" s="36" t="s">
        <v>58</v>
      </c>
      <c r="B52" s="32">
        <f t="shared" si="4"/>
        <v>2297799</v>
      </c>
      <c r="C52" s="37">
        <f>SUM(一般接種!D51+一般接種!G51+一般接種!J51+医療従事者等!C49)</f>
        <v>866235</v>
      </c>
      <c r="D52" s="33">
        <f t="shared" si="1"/>
        <v>0.79672768043147746</v>
      </c>
      <c r="E52" s="37">
        <f>SUM(一般接種!E51+一般接種!H51+一般接種!K51+医療従事者等!D49)</f>
        <v>851783</v>
      </c>
      <c r="F52" s="34">
        <f t="shared" si="2"/>
        <v>0.78343531930823063</v>
      </c>
      <c r="G52" s="32">
        <f t="shared" si="5"/>
        <v>579781</v>
      </c>
      <c r="H52" s="34">
        <f t="shared" si="3"/>
        <v>0.53325895546617541</v>
      </c>
      <c r="I52" s="38">
        <v>10873</v>
      </c>
      <c r="J52" s="38">
        <v>46119</v>
      </c>
      <c r="K52" s="38">
        <v>186128</v>
      </c>
      <c r="L52" s="38">
        <v>214110</v>
      </c>
      <c r="M52" s="38">
        <v>119854</v>
      </c>
      <c r="N52" s="38">
        <v>2697</v>
      </c>
      <c r="P52" s="1">
        <v>1087241</v>
      </c>
    </row>
    <row r="53" spans="1:16" x14ac:dyDescent="0.45">
      <c r="A53" s="36" t="s">
        <v>59</v>
      </c>
      <c r="B53" s="32">
        <f t="shared" si="4"/>
        <v>3486620</v>
      </c>
      <c r="C53" s="37">
        <f>SUM(一般接種!D52+一般接種!G52+一般接種!J52+医療従事者等!C50)</f>
        <v>1312884</v>
      </c>
      <c r="D53" s="33">
        <f t="shared" si="1"/>
        <v>0.81166627615042064</v>
      </c>
      <c r="E53" s="37">
        <f>SUM(一般接種!E52+一般接種!H52+一般接種!K52+医療従事者等!D50)</f>
        <v>1286276</v>
      </c>
      <c r="F53" s="34">
        <f t="shared" si="2"/>
        <v>0.79521637175992588</v>
      </c>
      <c r="G53" s="32">
        <f t="shared" si="5"/>
        <v>887460</v>
      </c>
      <c r="H53" s="34">
        <f t="shared" si="3"/>
        <v>0.54865574828579855</v>
      </c>
      <c r="I53" s="38">
        <v>17060</v>
      </c>
      <c r="J53" s="38">
        <v>70488</v>
      </c>
      <c r="K53" s="38">
        <v>341173</v>
      </c>
      <c r="L53" s="38">
        <v>300692</v>
      </c>
      <c r="M53" s="38">
        <v>155264</v>
      </c>
      <c r="N53" s="38">
        <v>2783</v>
      </c>
      <c r="P53" s="1">
        <v>1617517</v>
      </c>
    </row>
    <row r="54" spans="1:16" x14ac:dyDescent="0.45">
      <c r="A54" s="36" t="s">
        <v>60</v>
      </c>
      <c r="B54" s="32">
        <f t="shared" si="4"/>
        <v>2677055</v>
      </c>
      <c r="C54" s="37">
        <f>SUM(一般接種!D53+一般接種!G53+一般接種!J53+医療従事者等!C51)</f>
        <v>1054919</v>
      </c>
      <c r="D54" s="40">
        <f t="shared" si="1"/>
        <v>0.710326721513038</v>
      </c>
      <c r="E54" s="37">
        <f>SUM(一般接種!E53+一般接種!H53+一般接種!K53+医療従事者等!D51)</f>
        <v>1031894</v>
      </c>
      <c r="F54" s="34">
        <f t="shared" si="2"/>
        <v>0.69482290296124616</v>
      </c>
      <c r="G54" s="32">
        <f t="shared" si="5"/>
        <v>590242</v>
      </c>
      <c r="H54" s="34">
        <f t="shared" si="3"/>
        <v>0.39743777935490648</v>
      </c>
      <c r="I54" s="38">
        <v>17044</v>
      </c>
      <c r="J54" s="38">
        <v>57775</v>
      </c>
      <c r="K54" s="38">
        <v>209146</v>
      </c>
      <c r="L54" s="38">
        <v>189780</v>
      </c>
      <c r="M54" s="38">
        <v>112792</v>
      </c>
      <c r="N54" s="38">
        <v>3705</v>
      </c>
      <c r="P54" s="1">
        <v>1485118</v>
      </c>
    </row>
    <row r="55" spans="1:16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6" x14ac:dyDescent="0.45">
      <c r="A56" s="87" t="s">
        <v>107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  <c r="M56" s="22"/>
    </row>
    <row r="57" spans="1:16" x14ac:dyDescent="0.45">
      <c r="A57" s="22" t="s">
        <v>108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6" x14ac:dyDescent="0.45">
      <c r="A58" s="22" t="s">
        <v>109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6" x14ac:dyDescent="0.45">
      <c r="A59" s="24" t="s">
        <v>110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6" x14ac:dyDescent="0.45">
      <c r="A60" s="87" t="s">
        <v>111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  <c r="M60" s="57"/>
    </row>
    <row r="61" spans="1:16" x14ac:dyDescent="0.45">
      <c r="A61" s="24" t="s">
        <v>112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N3"/>
    <mergeCell ref="G4:N4"/>
    <mergeCell ref="I6:N6"/>
  </mergeCells>
  <phoneticPr fontId="2"/>
  <pageMargins left="0.7" right="0.7" top="0.75" bottom="0.75" header="0.3" footer="0.3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B7" sqref="B7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113</v>
      </c>
      <c r="B1" s="23"/>
      <c r="C1" s="24"/>
      <c r="D1" s="24"/>
    </row>
    <row r="2" spans="1:18" x14ac:dyDescent="0.45">
      <c r="B2"/>
      <c r="Q2" s="103" t="str">
        <f>'進捗状況 (都道府県別)'!H3</f>
        <v>（5月6日公表時点）</v>
      </c>
      <c r="R2" s="103"/>
    </row>
    <row r="3" spans="1:18" ht="37.5" customHeight="1" x14ac:dyDescent="0.45">
      <c r="A3" s="104" t="s">
        <v>3</v>
      </c>
      <c r="B3" s="107" t="s">
        <v>114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115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116</v>
      </c>
      <c r="D4" s="109"/>
      <c r="E4" s="109"/>
      <c r="F4" s="110" t="s">
        <v>117</v>
      </c>
      <c r="G4" s="111"/>
      <c r="H4" s="112"/>
      <c r="I4" s="110" t="s">
        <v>118</v>
      </c>
      <c r="J4" s="111"/>
      <c r="K4" s="112"/>
      <c r="M4" s="113" t="s">
        <v>119</v>
      </c>
      <c r="N4" s="113"/>
      <c r="O4" s="107" t="s">
        <v>120</v>
      </c>
      <c r="P4" s="107"/>
      <c r="Q4" s="109" t="s">
        <v>118</v>
      </c>
      <c r="R4" s="109"/>
    </row>
    <row r="5" spans="1:18" ht="36" x14ac:dyDescent="0.45">
      <c r="A5" s="106"/>
      <c r="B5" s="108"/>
      <c r="C5" s="41" t="s">
        <v>121</v>
      </c>
      <c r="D5" s="41" t="s">
        <v>96</v>
      </c>
      <c r="E5" s="41" t="s">
        <v>97</v>
      </c>
      <c r="F5" s="41" t="s">
        <v>121</v>
      </c>
      <c r="G5" s="41" t="s">
        <v>96</v>
      </c>
      <c r="H5" s="41" t="s">
        <v>97</v>
      </c>
      <c r="I5" s="41" t="s">
        <v>121</v>
      </c>
      <c r="J5" s="41" t="s">
        <v>96</v>
      </c>
      <c r="K5" s="41" t="s">
        <v>97</v>
      </c>
      <c r="M5" s="42" t="s">
        <v>122</v>
      </c>
      <c r="N5" s="42" t="s">
        <v>123</v>
      </c>
      <c r="O5" s="42" t="s">
        <v>124</v>
      </c>
      <c r="P5" s="42" t="s">
        <v>125</v>
      </c>
      <c r="Q5" s="42" t="s">
        <v>124</v>
      </c>
      <c r="R5" s="42" t="s">
        <v>123</v>
      </c>
    </row>
    <row r="6" spans="1:18" x14ac:dyDescent="0.45">
      <c r="A6" s="31" t="s">
        <v>126</v>
      </c>
      <c r="B6" s="43">
        <f>SUM(B7:B53)</f>
        <v>192384514</v>
      </c>
      <c r="C6" s="43">
        <f t="shared" ref="C6" si="0">SUM(C7:C53)</f>
        <v>159988946</v>
      </c>
      <c r="D6" s="43">
        <f>SUM(D7:D53)</f>
        <v>80405505</v>
      </c>
      <c r="E6" s="44">
        <f>SUM(E7:E53)</f>
        <v>79583441</v>
      </c>
      <c r="F6" s="44">
        <f t="shared" ref="F6:Q6" si="1">SUM(F7:F53)</f>
        <v>32278480</v>
      </c>
      <c r="G6" s="44">
        <f>SUM(G7:G53)</f>
        <v>16193328</v>
      </c>
      <c r="H6" s="44">
        <f t="shared" ref="H6:K6" si="2">SUM(H7:H53)</f>
        <v>16085152</v>
      </c>
      <c r="I6" s="44">
        <f>SUM(I7:I53)</f>
        <v>117088</v>
      </c>
      <c r="J6" s="44">
        <f t="shared" si="2"/>
        <v>58551</v>
      </c>
      <c r="K6" s="44">
        <f t="shared" si="2"/>
        <v>58537</v>
      </c>
      <c r="L6" s="45"/>
      <c r="M6" s="44">
        <f>SUM(M7:M53)</f>
        <v>175162920</v>
      </c>
      <c r="N6" s="46">
        <f>C6/M6</f>
        <v>0.91337222512618543</v>
      </c>
      <c r="O6" s="44">
        <f t="shared" si="1"/>
        <v>34257250</v>
      </c>
      <c r="P6" s="47">
        <f>F6/O6</f>
        <v>0.94223792044019883</v>
      </c>
      <c r="Q6" s="44">
        <f t="shared" si="1"/>
        <v>198640</v>
      </c>
      <c r="R6" s="47">
        <f>I6/Q6</f>
        <v>0.58944824808699159</v>
      </c>
    </row>
    <row r="7" spans="1:18" x14ac:dyDescent="0.45">
      <c r="A7" s="48" t="s">
        <v>14</v>
      </c>
      <c r="B7" s="43">
        <v>7890550</v>
      </c>
      <c r="C7" s="43">
        <v>6394352</v>
      </c>
      <c r="D7" s="43">
        <v>3215586</v>
      </c>
      <c r="E7" s="44">
        <v>3178766</v>
      </c>
      <c r="F7" s="49">
        <v>1495341</v>
      </c>
      <c r="G7" s="44">
        <v>749734</v>
      </c>
      <c r="H7" s="44">
        <v>745607</v>
      </c>
      <c r="I7" s="44">
        <v>857</v>
      </c>
      <c r="J7" s="44">
        <v>421</v>
      </c>
      <c r="K7" s="44">
        <v>436</v>
      </c>
      <c r="L7" s="45"/>
      <c r="M7" s="44">
        <v>7343260</v>
      </c>
      <c r="N7" s="46">
        <v>0.87077837363786659</v>
      </c>
      <c r="O7" s="50">
        <v>1518200</v>
      </c>
      <c r="P7" s="46">
        <v>0.98494335397180877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2019680</v>
      </c>
      <c r="C8" s="43">
        <v>1829373</v>
      </c>
      <c r="D8" s="43">
        <v>919472</v>
      </c>
      <c r="E8" s="44">
        <v>909901</v>
      </c>
      <c r="F8" s="49">
        <v>187897</v>
      </c>
      <c r="G8" s="44">
        <v>94472</v>
      </c>
      <c r="H8" s="44">
        <v>93425</v>
      </c>
      <c r="I8" s="44">
        <v>2410</v>
      </c>
      <c r="J8" s="44">
        <v>1213</v>
      </c>
      <c r="K8" s="44">
        <v>1197</v>
      </c>
      <c r="L8" s="45"/>
      <c r="M8" s="44">
        <v>1910155</v>
      </c>
      <c r="N8" s="46">
        <v>0.95770919113893893</v>
      </c>
      <c r="O8" s="50">
        <v>186500</v>
      </c>
      <c r="P8" s="46">
        <v>1.0074906166219839</v>
      </c>
      <c r="Q8" s="44">
        <v>3700</v>
      </c>
      <c r="R8" s="47">
        <v>0.65135135135135136</v>
      </c>
    </row>
    <row r="9" spans="1:18" x14ac:dyDescent="0.45">
      <c r="A9" s="48" t="s">
        <v>16</v>
      </c>
      <c r="B9" s="43">
        <v>1942319</v>
      </c>
      <c r="C9" s="43">
        <v>1698153</v>
      </c>
      <c r="D9" s="43">
        <v>855004</v>
      </c>
      <c r="E9" s="44">
        <v>843149</v>
      </c>
      <c r="F9" s="49">
        <v>244072</v>
      </c>
      <c r="G9" s="44">
        <v>122580</v>
      </c>
      <c r="H9" s="44">
        <v>121492</v>
      </c>
      <c r="I9" s="44">
        <v>94</v>
      </c>
      <c r="J9" s="44">
        <v>48</v>
      </c>
      <c r="K9" s="44">
        <v>46</v>
      </c>
      <c r="L9" s="45"/>
      <c r="M9" s="44">
        <v>1846385</v>
      </c>
      <c r="N9" s="46">
        <v>0.91971771867730723</v>
      </c>
      <c r="O9" s="50">
        <v>227500</v>
      </c>
      <c r="P9" s="46">
        <v>1.072843956043956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3514524</v>
      </c>
      <c r="C10" s="43">
        <v>2773470</v>
      </c>
      <c r="D10" s="43">
        <v>1394666</v>
      </c>
      <c r="E10" s="44">
        <v>1378804</v>
      </c>
      <c r="F10" s="49">
        <v>741004</v>
      </c>
      <c r="G10" s="44">
        <v>371484</v>
      </c>
      <c r="H10" s="44">
        <v>369520</v>
      </c>
      <c r="I10" s="44">
        <v>50</v>
      </c>
      <c r="J10" s="44">
        <v>21</v>
      </c>
      <c r="K10" s="44">
        <v>29</v>
      </c>
      <c r="L10" s="45"/>
      <c r="M10" s="44">
        <v>3108965</v>
      </c>
      <c r="N10" s="46">
        <v>0.89208788133671491</v>
      </c>
      <c r="O10" s="50">
        <v>854400</v>
      </c>
      <c r="P10" s="46">
        <v>0.8672799625468165</v>
      </c>
      <c r="Q10" s="44">
        <v>140</v>
      </c>
      <c r="R10" s="47">
        <v>0.35714285714285715</v>
      </c>
    </row>
    <row r="11" spans="1:18" x14ac:dyDescent="0.45">
      <c r="A11" s="48" t="s">
        <v>18</v>
      </c>
      <c r="B11" s="43">
        <v>1566779</v>
      </c>
      <c r="C11" s="43">
        <v>1470956</v>
      </c>
      <c r="D11" s="43">
        <v>739768</v>
      </c>
      <c r="E11" s="44">
        <v>731188</v>
      </c>
      <c r="F11" s="49">
        <v>95765</v>
      </c>
      <c r="G11" s="44">
        <v>48253</v>
      </c>
      <c r="H11" s="44">
        <v>47512</v>
      </c>
      <c r="I11" s="44">
        <v>58</v>
      </c>
      <c r="J11" s="44">
        <v>29</v>
      </c>
      <c r="K11" s="44">
        <v>29</v>
      </c>
      <c r="L11" s="45"/>
      <c r="M11" s="44">
        <v>1516255</v>
      </c>
      <c r="N11" s="46">
        <v>0.97012441838608943</v>
      </c>
      <c r="O11" s="50">
        <v>87900</v>
      </c>
      <c r="P11" s="46">
        <v>1.089476678043231</v>
      </c>
      <c r="Q11" s="44">
        <v>140</v>
      </c>
      <c r="R11" s="47">
        <v>0.41428571428571431</v>
      </c>
    </row>
    <row r="12" spans="1:18" x14ac:dyDescent="0.45">
      <c r="A12" s="48" t="s">
        <v>19</v>
      </c>
      <c r="B12" s="43">
        <v>1718410</v>
      </c>
      <c r="C12" s="43">
        <v>1640613</v>
      </c>
      <c r="D12" s="43">
        <v>826709</v>
      </c>
      <c r="E12" s="44">
        <v>813904</v>
      </c>
      <c r="F12" s="49">
        <v>77636</v>
      </c>
      <c r="G12" s="44">
        <v>38919</v>
      </c>
      <c r="H12" s="44">
        <v>38717</v>
      </c>
      <c r="I12" s="44">
        <v>161</v>
      </c>
      <c r="J12" s="44">
        <v>80</v>
      </c>
      <c r="K12" s="44">
        <v>81</v>
      </c>
      <c r="L12" s="45"/>
      <c r="M12" s="44">
        <v>1709995</v>
      </c>
      <c r="N12" s="46">
        <v>0.95942561235559165</v>
      </c>
      <c r="O12" s="50">
        <v>61700</v>
      </c>
      <c r="P12" s="46">
        <v>1.2582820097244733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2931446</v>
      </c>
      <c r="C13" s="43">
        <v>2723686</v>
      </c>
      <c r="D13" s="43">
        <v>1371389</v>
      </c>
      <c r="E13" s="44">
        <v>1352297</v>
      </c>
      <c r="F13" s="49">
        <v>207507</v>
      </c>
      <c r="G13" s="44">
        <v>104263</v>
      </c>
      <c r="H13" s="44">
        <v>103244</v>
      </c>
      <c r="I13" s="44">
        <v>253</v>
      </c>
      <c r="J13" s="44">
        <v>127</v>
      </c>
      <c r="K13" s="44">
        <v>126</v>
      </c>
      <c r="L13" s="45"/>
      <c r="M13" s="44">
        <v>2891840</v>
      </c>
      <c r="N13" s="46">
        <v>0.94185224632068165</v>
      </c>
      <c r="O13" s="50">
        <v>178600</v>
      </c>
      <c r="P13" s="46">
        <v>1.1618533034714447</v>
      </c>
      <c r="Q13" s="44">
        <v>560</v>
      </c>
      <c r="R13" s="47">
        <v>0.45178571428571429</v>
      </c>
    </row>
    <row r="14" spans="1:18" x14ac:dyDescent="0.45">
      <c r="A14" s="48" t="s">
        <v>21</v>
      </c>
      <c r="B14" s="43">
        <v>4596070</v>
      </c>
      <c r="C14" s="43">
        <v>3725562</v>
      </c>
      <c r="D14" s="43">
        <v>1874435</v>
      </c>
      <c r="E14" s="44">
        <v>1851127</v>
      </c>
      <c r="F14" s="49">
        <v>870140</v>
      </c>
      <c r="G14" s="44">
        <v>436654</v>
      </c>
      <c r="H14" s="44">
        <v>433486</v>
      </c>
      <c r="I14" s="44">
        <v>368</v>
      </c>
      <c r="J14" s="44">
        <v>177</v>
      </c>
      <c r="K14" s="44">
        <v>191</v>
      </c>
      <c r="L14" s="45"/>
      <c r="M14" s="44">
        <v>4032105</v>
      </c>
      <c r="N14" s="46">
        <v>0.92397445007012469</v>
      </c>
      <c r="O14" s="50">
        <v>892500</v>
      </c>
      <c r="P14" s="46">
        <v>0.97494677871148461</v>
      </c>
      <c r="Q14" s="44">
        <v>860</v>
      </c>
      <c r="R14" s="47">
        <v>0.42790697674418604</v>
      </c>
    </row>
    <row r="15" spans="1:18" x14ac:dyDescent="0.45">
      <c r="A15" s="51" t="s">
        <v>22</v>
      </c>
      <c r="B15" s="43">
        <v>3049553</v>
      </c>
      <c r="C15" s="43">
        <v>2666863</v>
      </c>
      <c r="D15" s="43">
        <v>1340394</v>
      </c>
      <c r="E15" s="44">
        <v>1326469</v>
      </c>
      <c r="F15" s="49">
        <v>381863</v>
      </c>
      <c r="G15" s="44">
        <v>191999</v>
      </c>
      <c r="H15" s="44">
        <v>189864</v>
      </c>
      <c r="I15" s="44">
        <v>827</v>
      </c>
      <c r="J15" s="44">
        <v>417</v>
      </c>
      <c r="K15" s="44">
        <v>410</v>
      </c>
      <c r="L15" s="45"/>
      <c r="M15" s="44">
        <v>2804850</v>
      </c>
      <c r="N15" s="46">
        <v>0.95080414282403691</v>
      </c>
      <c r="O15" s="50">
        <v>375900</v>
      </c>
      <c r="P15" s="46">
        <v>1.0158632615057197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2988371</v>
      </c>
      <c r="C16" s="43">
        <v>2138245</v>
      </c>
      <c r="D16" s="43">
        <v>1074854</v>
      </c>
      <c r="E16" s="44">
        <v>1063391</v>
      </c>
      <c r="F16" s="49">
        <v>849910</v>
      </c>
      <c r="G16" s="44">
        <v>426322</v>
      </c>
      <c r="H16" s="44">
        <v>423588</v>
      </c>
      <c r="I16" s="44">
        <v>216</v>
      </c>
      <c r="J16" s="44">
        <v>95</v>
      </c>
      <c r="K16" s="44">
        <v>121</v>
      </c>
      <c r="L16" s="45"/>
      <c r="M16" s="44">
        <v>2439595</v>
      </c>
      <c r="N16" s="46">
        <v>0.87647539858050205</v>
      </c>
      <c r="O16" s="50">
        <v>887500</v>
      </c>
      <c r="P16" s="46">
        <v>0.95764507042253522</v>
      </c>
      <c r="Q16" s="44">
        <v>340</v>
      </c>
      <c r="R16" s="47">
        <v>0.63529411764705879</v>
      </c>
    </row>
    <row r="17" spans="1:18" x14ac:dyDescent="0.45">
      <c r="A17" s="48" t="s">
        <v>24</v>
      </c>
      <c r="B17" s="43">
        <v>11486999</v>
      </c>
      <c r="C17" s="43">
        <v>9793010</v>
      </c>
      <c r="D17" s="43">
        <v>4928116</v>
      </c>
      <c r="E17" s="44">
        <v>4864894</v>
      </c>
      <c r="F17" s="49">
        <v>1675930</v>
      </c>
      <c r="G17" s="44">
        <v>839551</v>
      </c>
      <c r="H17" s="44">
        <v>836379</v>
      </c>
      <c r="I17" s="44">
        <v>18059</v>
      </c>
      <c r="J17" s="44">
        <v>9063</v>
      </c>
      <c r="K17" s="44">
        <v>8996</v>
      </c>
      <c r="L17" s="45"/>
      <c r="M17" s="44">
        <v>10649510</v>
      </c>
      <c r="N17" s="46">
        <v>0.91957376442672012</v>
      </c>
      <c r="O17" s="50">
        <v>659400</v>
      </c>
      <c r="P17" s="46">
        <v>2.5415984228086139</v>
      </c>
      <c r="Q17" s="44">
        <v>37520</v>
      </c>
      <c r="R17" s="47">
        <v>0.48131663113006395</v>
      </c>
    </row>
    <row r="18" spans="1:18" x14ac:dyDescent="0.45">
      <c r="A18" s="48" t="s">
        <v>25</v>
      </c>
      <c r="B18" s="43">
        <v>9810907</v>
      </c>
      <c r="C18" s="43">
        <v>8108717</v>
      </c>
      <c r="D18" s="43">
        <v>4077760</v>
      </c>
      <c r="E18" s="44">
        <v>4030957</v>
      </c>
      <c r="F18" s="49">
        <v>1701381</v>
      </c>
      <c r="G18" s="44">
        <v>852562</v>
      </c>
      <c r="H18" s="44">
        <v>848819</v>
      </c>
      <c r="I18" s="44">
        <v>809</v>
      </c>
      <c r="J18" s="44">
        <v>370</v>
      </c>
      <c r="K18" s="44">
        <v>439</v>
      </c>
      <c r="L18" s="45"/>
      <c r="M18" s="44">
        <v>8681145</v>
      </c>
      <c r="N18" s="46">
        <v>0.93406077193734238</v>
      </c>
      <c r="O18" s="50">
        <v>643300</v>
      </c>
      <c r="P18" s="46">
        <v>2.6447707135084721</v>
      </c>
      <c r="Q18" s="44">
        <v>4360</v>
      </c>
      <c r="R18" s="47">
        <v>0.18555045871559633</v>
      </c>
    </row>
    <row r="19" spans="1:18" x14ac:dyDescent="0.45">
      <c r="A19" s="48" t="s">
        <v>26</v>
      </c>
      <c r="B19" s="43">
        <v>21168195</v>
      </c>
      <c r="C19" s="43">
        <v>15799747</v>
      </c>
      <c r="D19" s="43">
        <v>7943636</v>
      </c>
      <c r="E19" s="44">
        <v>7856111</v>
      </c>
      <c r="F19" s="49">
        <v>5354976</v>
      </c>
      <c r="G19" s="44">
        <v>2686605</v>
      </c>
      <c r="H19" s="44">
        <v>2668371</v>
      </c>
      <c r="I19" s="44">
        <v>13472</v>
      </c>
      <c r="J19" s="44">
        <v>6625</v>
      </c>
      <c r="K19" s="44">
        <v>6847</v>
      </c>
      <c r="L19" s="45"/>
      <c r="M19" s="44">
        <v>17601290</v>
      </c>
      <c r="N19" s="46">
        <v>0.89764710427474348</v>
      </c>
      <c r="O19" s="50">
        <v>10132950</v>
      </c>
      <c r="P19" s="46">
        <v>0.52847157047059345</v>
      </c>
      <c r="Q19" s="44">
        <v>43540</v>
      </c>
      <c r="R19" s="47">
        <v>0.30941662838768946</v>
      </c>
    </row>
    <row r="20" spans="1:18" x14ac:dyDescent="0.45">
      <c r="A20" s="48" t="s">
        <v>27</v>
      </c>
      <c r="B20" s="43">
        <v>14291409</v>
      </c>
      <c r="C20" s="43">
        <v>10954221</v>
      </c>
      <c r="D20" s="43">
        <v>5503305</v>
      </c>
      <c r="E20" s="44">
        <v>5450916</v>
      </c>
      <c r="F20" s="49">
        <v>3331113</v>
      </c>
      <c r="G20" s="44">
        <v>1668563</v>
      </c>
      <c r="H20" s="44">
        <v>1662550</v>
      </c>
      <c r="I20" s="44">
        <v>6075</v>
      </c>
      <c r="J20" s="44">
        <v>3056</v>
      </c>
      <c r="K20" s="44">
        <v>3019</v>
      </c>
      <c r="L20" s="45"/>
      <c r="M20" s="44">
        <v>11740835</v>
      </c>
      <c r="N20" s="46">
        <v>0.93300186911748606</v>
      </c>
      <c r="O20" s="50">
        <v>1939600</v>
      </c>
      <c r="P20" s="46">
        <v>1.7174226644669004</v>
      </c>
      <c r="Q20" s="44">
        <v>11540</v>
      </c>
      <c r="R20" s="47">
        <v>0.52642980935875217</v>
      </c>
    </row>
    <row r="21" spans="1:18" x14ac:dyDescent="0.45">
      <c r="A21" s="48" t="s">
        <v>28</v>
      </c>
      <c r="B21" s="43">
        <v>3512521</v>
      </c>
      <c r="C21" s="43">
        <v>2941527</v>
      </c>
      <c r="D21" s="43">
        <v>1478503</v>
      </c>
      <c r="E21" s="44">
        <v>1463024</v>
      </c>
      <c r="F21" s="49">
        <v>570916</v>
      </c>
      <c r="G21" s="44">
        <v>286580</v>
      </c>
      <c r="H21" s="44">
        <v>284336</v>
      </c>
      <c r="I21" s="44">
        <v>78</v>
      </c>
      <c r="J21" s="44">
        <v>35</v>
      </c>
      <c r="K21" s="44">
        <v>43</v>
      </c>
      <c r="L21" s="45"/>
      <c r="M21" s="44">
        <v>3227505</v>
      </c>
      <c r="N21" s="46">
        <v>0.9113934757653358</v>
      </c>
      <c r="O21" s="50">
        <v>584800</v>
      </c>
      <c r="P21" s="46">
        <v>0.97625854993160055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1667584</v>
      </c>
      <c r="C22" s="43">
        <v>1481527</v>
      </c>
      <c r="D22" s="43">
        <v>743777</v>
      </c>
      <c r="E22" s="44">
        <v>737750</v>
      </c>
      <c r="F22" s="49">
        <v>185843</v>
      </c>
      <c r="G22" s="44">
        <v>93149</v>
      </c>
      <c r="H22" s="44">
        <v>92694</v>
      </c>
      <c r="I22" s="44">
        <v>214</v>
      </c>
      <c r="J22" s="44">
        <v>109</v>
      </c>
      <c r="K22" s="44">
        <v>105</v>
      </c>
      <c r="L22" s="45"/>
      <c r="M22" s="44">
        <v>1580820</v>
      </c>
      <c r="N22" s="46">
        <v>0.93718892726559633</v>
      </c>
      <c r="O22" s="50">
        <v>176600</v>
      </c>
      <c r="P22" s="46">
        <v>1.052338618346546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1722363</v>
      </c>
      <c r="C23" s="43">
        <v>1516043</v>
      </c>
      <c r="D23" s="43">
        <v>761455</v>
      </c>
      <c r="E23" s="44">
        <v>754588</v>
      </c>
      <c r="F23" s="49">
        <v>205312</v>
      </c>
      <c r="G23" s="44">
        <v>103024</v>
      </c>
      <c r="H23" s="44">
        <v>102288</v>
      </c>
      <c r="I23" s="44">
        <v>1008</v>
      </c>
      <c r="J23" s="44">
        <v>503</v>
      </c>
      <c r="K23" s="44">
        <v>505</v>
      </c>
      <c r="L23" s="45"/>
      <c r="M23" s="44">
        <v>1612630</v>
      </c>
      <c r="N23" s="46">
        <v>0.94010591394182175</v>
      </c>
      <c r="O23" s="50">
        <v>220900</v>
      </c>
      <c r="P23" s="46">
        <v>0.92943413309189682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1187963</v>
      </c>
      <c r="C24" s="43">
        <v>1045536</v>
      </c>
      <c r="D24" s="43">
        <v>525447</v>
      </c>
      <c r="E24" s="44">
        <v>520089</v>
      </c>
      <c r="F24" s="49">
        <v>142364</v>
      </c>
      <c r="G24" s="44">
        <v>71482</v>
      </c>
      <c r="H24" s="44">
        <v>70882</v>
      </c>
      <c r="I24" s="44">
        <v>63</v>
      </c>
      <c r="J24" s="44">
        <v>21</v>
      </c>
      <c r="K24" s="44">
        <v>42</v>
      </c>
      <c r="L24" s="45"/>
      <c r="M24" s="44">
        <v>1118270</v>
      </c>
      <c r="N24" s="46">
        <v>0.93495846262530513</v>
      </c>
      <c r="O24" s="50">
        <v>145200</v>
      </c>
      <c r="P24" s="46">
        <v>0.98046831955922864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1266900</v>
      </c>
      <c r="C25" s="43">
        <v>1117242</v>
      </c>
      <c r="D25" s="43">
        <v>561041</v>
      </c>
      <c r="E25" s="44">
        <v>556201</v>
      </c>
      <c r="F25" s="49">
        <v>149626</v>
      </c>
      <c r="G25" s="44">
        <v>75100</v>
      </c>
      <c r="H25" s="44">
        <v>74526</v>
      </c>
      <c r="I25" s="44">
        <v>32</v>
      </c>
      <c r="J25" s="44">
        <v>12</v>
      </c>
      <c r="K25" s="44">
        <v>20</v>
      </c>
      <c r="L25" s="45"/>
      <c r="M25" s="44">
        <v>1251490</v>
      </c>
      <c r="N25" s="46">
        <v>0.89272946647596063</v>
      </c>
      <c r="O25" s="50">
        <v>139400</v>
      </c>
      <c r="P25" s="46">
        <v>1.0733572453371591</v>
      </c>
      <c r="Q25" s="44">
        <v>280</v>
      </c>
      <c r="R25" s="47">
        <v>0.11428571428571428</v>
      </c>
    </row>
    <row r="26" spans="1:18" x14ac:dyDescent="0.45">
      <c r="A26" s="48" t="s">
        <v>33</v>
      </c>
      <c r="B26" s="43">
        <v>3211237</v>
      </c>
      <c r="C26" s="43">
        <v>2921525</v>
      </c>
      <c r="D26" s="43">
        <v>1467360</v>
      </c>
      <c r="E26" s="44">
        <v>1454165</v>
      </c>
      <c r="F26" s="49">
        <v>289590</v>
      </c>
      <c r="G26" s="44">
        <v>145384</v>
      </c>
      <c r="H26" s="44">
        <v>144206</v>
      </c>
      <c r="I26" s="44">
        <v>122</v>
      </c>
      <c r="J26" s="44">
        <v>55</v>
      </c>
      <c r="K26" s="44">
        <v>67</v>
      </c>
      <c r="L26" s="45"/>
      <c r="M26" s="44">
        <v>3146270</v>
      </c>
      <c r="N26" s="46">
        <v>0.92856779615226914</v>
      </c>
      <c r="O26" s="50">
        <v>268100</v>
      </c>
      <c r="P26" s="46">
        <v>1.0801566579634465</v>
      </c>
      <c r="Q26" s="44">
        <v>140</v>
      </c>
      <c r="R26" s="47">
        <v>0.87142857142857144</v>
      </c>
    </row>
    <row r="27" spans="1:18" x14ac:dyDescent="0.45">
      <c r="A27" s="48" t="s">
        <v>34</v>
      </c>
      <c r="B27" s="43">
        <v>3104990</v>
      </c>
      <c r="C27" s="43">
        <v>2764253</v>
      </c>
      <c r="D27" s="43">
        <v>1387401</v>
      </c>
      <c r="E27" s="44">
        <v>1376852</v>
      </c>
      <c r="F27" s="49">
        <v>338605</v>
      </c>
      <c r="G27" s="44">
        <v>170475</v>
      </c>
      <c r="H27" s="44">
        <v>168130</v>
      </c>
      <c r="I27" s="44">
        <v>2132</v>
      </c>
      <c r="J27" s="44">
        <v>1065</v>
      </c>
      <c r="K27" s="44">
        <v>1067</v>
      </c>
      <c r="L27" s="45"/>
      <c r="M27" s="44">
        <v>2968425</v>
      </c>
      <c r="N27" s="46">
        <v>0.93121874394670578</v>
      </c>
      <c r="O27" s="50">
        <v>279600</v>
      </c>
      <c r="P27" s="46">
        <v>1.2110336194563662</v>
      </c>
      <c r="Q27" s="44">
        <v>2580</v>
      </c>
      <c r="R27" s="47">
        <v>0.82635658914728682</v>
      </c>
    </row>
    <row r="28" spans="1:18" x14ac:dyDescent="0.45">
      <c r="A28" s="48" t="s">
        <v>35</v>
      </c>
      <c r="B28" s="43">
        <v>5887766</v>
      </c>
      <c r="C28" s="43">
        <v>5107470</v>
      </c>
      <c r="D28" s="43">
        <v>2565996</v>
      </c>
      <c r="E28" s="44">
        <v>2541474</v>
      </c>
      <c r="F28" s="49">
        <v>780113</v>
      </c>
      <c r="G28" s="44">
        <v>391116</v>
      </c>
      <c r="H28" s="44">
        <v>388997</v>
      </c>
      <c r="I28" s="44">
        <v>183</v>
      </c>
      <c r="J28" s="44">
        <v>90</v>
      </c>
      <c r="K28" s="44">
        <v>93</v>
      </c>
      <c r="L28" s="45"/>
      <c r="M28" s="44">
        <v>5357620</v>
      </c>
      <c r="N28" s="46">
        <v>0.95330949190125469</v>
      </c>
      <c r="O28" s="50">
        <v>752600</v>
      </c>
      <c r="P28" s="46">
        <v>1.0365572681371247</v>
      </c>
      <c r="Q28" s="44">
        <v>1060</v>
      </c>
      <c r="R28" s="47">
        <v>0.17264150943396225</v>
      </c>
    </row>
    <row r="29" spans="1:18" x14ac:dyDescent="0.45">
      <c r="A29" s="48" t="s">
        <v>36</v>
      </c>
      <c r="B29" s="43">
        <v>11175246</v>
      </c>
      <c r="C29" s="43">
        <v>8743381</v>
      </c>
      <c r="D29" s="43">
        <v>4391216</v>
      </c>
      <c r="E29" s="44">
        <v>4352165</v>
      </c>
      <c r="F29" s="49">
        <v>2431140</v>
      </c>
      <c r="G29" s="44">
        <v>1219644</v>
      </c>
      <c r="H29" s="44">
        <v>1211496</v>
      </c>
      <c r="I29" s="44">
        <v>725</v>
      </c>
      <c r="J29" s="44">
        <v>333</v>
      </c>
      <c r="K29" s="44">
        <v>392</v>
      </c>
      <c r="L29" s="45"/>
      <c r="M29" s="44">
        <v>9966910</v>
      </c>
      <c r="N29" s="46">
        <v>0.87724089010535866</v>
      </c>
      <c r="O29" s="50">
        <v>2709600</v>
      </c>
      <c r="P29" s="46">
        <v>0.89723206377325071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2756356</v>
      </c>
      <c r="C30" s="43">
        <v>2484831</v>
      </c>
      <c r="D30" s="43">
        <v>1247386</v>
      </c>
      <c r="E30" s="44">
        <v>1237445</v>
      </c>
      <c r="F30" s="49">
        <v>271037</v>
      </c>
      <c r="G30" s="44">
        <v>136210</v>
      </c>
      <c r="H30" s="44">
        <v>134827</v>
      </c>
      <c r="I30" s="44">
        <v>488</v>
      </c>
      <c r="J30" s="44">
        <v>244</v>
      </c>
      <c r="K30" s="44">
        <v>244</v>
      </c>
      <c r="L30" s="45"/>
      <c r="M30" s="44">
        <v>2648215</v>
      </c>
      <c r="N30" s="46">
        <v>0.93830410295236599</v>
      </c>
      <c r="O30" s="50">
        <v>239400</v>
      </c>
      <c r="P30" s="46">
        <v>1.1321512113617376</v>
      </c>
      <c r="Q30" s="44">
        <v>780</v>
      </c>
      <c r="R30" s="47">
        <v>0.62564102564102564</v>
      </c>
    </row>
    <row r="31" spans="1:18" x14ac:dyDescent="0.45">
      <c r="A31" s="48" t="s">
        <v>38</v>
      </c>
      <c r="B31" s="43">
        <v>2170874</v>
      </c>
      <c r="C31" s="43">
        <v>1802232</v>
      </c>
      <c r="D31" s="43">
        <v>905435</v>
      </c>
      <c r="E31" s="44">
        <v>896797</v>
      </c>
      <c r="F31" s="49">
        <v>368548</v>
      </c>
      <c r="G31" s="44">
        <v>184655</v>
      </c>
      <c r="H31" s="44">
        <v>183893</v>
      </c>
      <c r="I31" s="44">
        <v>94</v>
      </c>
      <c r="J31" s="44">
        <v>47</v>
      </c>
      <c r="K31" s="44">
        <v>47</v>
      </c>
      <c r="L31" s="45"/>
      <c r="M31" s="44">
        <v>1896490</v>
      </c>
      <c r="N31" s="46">
        <v>0.95029870972164365</v>
      </c>
      <c r="O31" s="50">
        <v>348300</v>
      </c>
      <c r="P31" s="46">
        <v>1.0581337927074361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3744809</v>
      </c>
      <c r="C32" s="43">
        <v>3093094</v>
      </c>
      <c r="D32" s="43">
        <v>1552527</v>
      </c>
      <c r="E32" s="44">
        <v>1540567</v>
      </c>
      <c r="F32" s="49">
        <v>651210</v>
      </c>
      <c r="G32" s="44">
        <v>326857</v>
      </c>
      <c r="H32" s="44">
        <v>324353</v>
      </c>
      <c r="I32" s="44">
        <v>505</v>
      </c>
      <c r="J32" s="44">
        <v>261</v>
      </c>
      <c r="K32" s="44">
        <v>244</v>
      </c>
      <c r="L32" s="45"/>
      <c r="M32" s="44">
        <v>3370895</v>
      </c>
      <c r="N32" s="46">
        <v>0.91758835561475516</v>
      </c>
      <c r="O32" s="50">
        <v>704200</v>
      </c>
      <c r="P32" s="46">
        <v>0.92475149105367793</v>
      </c>
      <c r="Q32" s="44">
        <v>1060</v>
      </c>
      <c r="R32" s="47">
        <v>0.47641509433962265</v>
      </c>
    </row>
    <row r="33" spans="1:18" x14ac:dyDescent="0.45">
      <c r="A33" s="48" t="s">
        <v>40</v>
      </c>
      <c r="B33" s="43">
        <v>12877285</v>
      </c>
      <c r="C33" s="43">
        <v>9941810</v>
      </c>
      <c r="D33" s="43">
        <v>4990735</v>
      </c>
      <c r="E33" s="44">
        <v>4951075</v>
      </c>
      <c r="F33" s="49">
        <v>2871590</v>
      </c>
      <c r="G33" s="44">
        <v>1439771</v>
      </c>
      <c r="H33" s="44">
        <v>1431819</v>
      </c>
      <c r="I33" s="44">
        <v>63885</v>
      </c>
      <c r="J33" s="44">
        <v>32161</v>
      </c>
      <c r="K33" s="44">
        <v>31724</v>
      </c>
      <c r="L33" s="45"/>
      <c r="M33" s="44">
        <v>11472965</v>
      </c>
      <c r="N33" s="46">
        <v>0.86654234541811992</v>
      </c>
      <c r="O33" s="50">
        <v>3481300</v>
      </c>
      <c r="P33" s="46">
        <v>0.82486140234969696</v>
      </c>
      <c r="Q33" s="44">
        <v>72620</v>
      </c>
      <c r="R33" s="47">
        <v>0.8797163315890939</v>
      </c>
    </row>
    <row r="34" spans="1:18" x14ac:dyDescent="0.45">
      <c r="A34" s="48" t="s">
        <v>41</v>
      </c>
      <c r="B34" s="43">
        <v>8278089</v>
      </c>
      <c r="C34" s="43">
        <v>6891115</v>
      </c>
      <c r="D34" s="43">
        <v>3458081</v>
      </c>
      <c r="E34" s="44">
        <v>3433034</v>
      </c>
      <c r="F34" s="49">
        <v>1385853</v>
      </c>
      <c r="G34" s="44">
        <v>696099</v>
      </c>
      <c r="H34" s="44">
        <v>689754</v>
      </c>
      <c r="I34" s="44">
        <v>1121</v>
      </c>
      <c r="J34" s="44">
        <v>547</v>
      </c>
      <c r="K34" s="44">
        <v>574</v>
      </c>
      <c r="L34" s="45"/>
      <c r="M34" s="44">
        <v>7567735</v>
      </c>
      <c r="N34" s="46">
        <v>0.91059147816354569</v>
      </c>
      <c r="O34" s="50">
        <v>1135400</v>
      </c>
      <c r="P34" s="46">
        <v>1.2205856966707769</v>
      </c>
      <c r="Q34" s="44">
        <v>2440</v>
      </c>
      <c r="R34" s="47">
        <v>0.45942622950819673</v>
      </c>
    </row>
    <row r="35" spans="1:18" x14ac:dyDescent="0.45">
      <c r="A35" s="48" t="s">
        <v>42</v>
      </c>
      <c r="B35" s="43">
        <v>2031295</v>
      </c>
      <c r="C35" s="43">
        <v>1809271</v>
      </c>
      <c r="D35" s="43">
        <v>907840</v>
      </c>
      <c r="E35" s="44">
        <v>901431</v>
      </c>
      <c r="F35" s="49">
        <v>221830</v>
      </c>
      <c r="G35" s="44">
        <v>111169</v>
      </c>
      <c r="H35" s="44">
        <v>110661</v>
      </c>
      <c r="I35" s="44">
        <v>194</v>
      </c>
      <c r="J35" s="44">
        <v>93</v>
      </c>
      <c r="K35" s="44">
        <v>101</v>
      </c>
      <c r="L35" s="45"/>
      <c r="M35" s="44">
        <v>1960600</v>
      </c>
      <c r="N35" s="46">
        <v>0.92281495460573293</v>
      </c>
      <c r="O35" s="50">
        <v>127300</v>
      </c>
      <c r="P35" s="46">
        <v>1.7425765907305577</v>
      </c>
      <c r="Q35" s="44">
        <v>700</v>
      </c>
      <c r="R35" s="47">
        <v>0.27714285714285714</v>
      </c>
    </row>
    <row r="36" spans="1:18" x14ac:dyDescent="0.45">
      <c r="A36" s="48" t="s">
        <v>43</v>
      </c>
      <c r="B36" s="43">
        <v>1384075</v>
      </c>
      <c r="C36" s="43">
        <v>1321839</v>
      </c>
      <c r="D36" s="43">
        <v>663130</v>
      </c>
      <c r="E36" s="44">
        <v>658709</v>
      </c>
      <c r="F36" s="49">
        <v>62161</v>
      </c>
      <c r="G36" s="44">
        <v>31150</v>
      </c>
      <c r="H36" s="44">
        <v>31011</v>
      </c>
      <c r="I36" s="44">
        <v>75</v>
      </c>
      <c r="J36" s="44">
        <v>39</v>
      </c>
      <c r="K36" s="44">
        <v>36</v>
      </c>
      <c r="L36" s="45"/>
      <c r="M36" s="44">
        <v>1397445</v>
      </c>
      <c r="N36" s="46">
        <v>0.94589697626740232</v>
      </c>
      <c r="O36" s="50">
        <v>48100</v>
      </c>
      <c r="P36" s="46">
        <v>1.2923284823284824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811193</v>
      </c>
      <c r="C37" s="43">
        <v>711335</v>
      </c>
      <c r="D37" s="43">
        <v>357428</v>
      </c>
      <c r="E37" s="44">
        <v>353907</v>
      </c>
      <c r="F37" s="49">
        <v>99795</v>
      </c>
      <c r="G37" s="44">
        <v>50100</v>
      </c>
      <c r="H37" s="44">
        <v>49695</v>
      </c>
      <c r="I37" s="44">
        <v>63</v>
      </c>
      <c r="J37" s="44">
        <v>30</v>
      </c>
      <c r="K37" s="44">
        <v>33</v>
      </c>
      <c r="L37" s="45"/>
      <c r="M37" s="44">
        <v>812460</v>
      </c>
      <c r="N37" s="46">
        <v>0.87553233389951501</v>
      </c>
      <c r="O37" s="50">
        <v>110800</v>
      </c>
      <c r="P37" s="46">
        <v>0.90067689530685924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1032494</v>
      </c>
      <c r="C38" s="43">
        <v>977029</v>
      </c>
      <c r="D38" s="43">
        <v>490980</v>
      </c>
      <c r="E38" s="44">
        <v>486049</v>
      </c>
      <c r="F38" s="49">
        <v>55355</v>
      </c>
      <c r="G38" s="44">
        <v>27757</v>
      </c>
      <c r="H38" s="44">
        <v>27598</v>
      </c>
      <c r="I38" s="44">
        <v>110</v>
      </c>
      <c r="J38" s="44">
        <v>52</v>
      </c>
      <c r="K38" s="44">
        <v>58</v>
      </c>
      <c r="L38" s="45"/>
      <c r="M38" s="44">
        <v>1058800</v>
      </c>
      <c r="N38" s="46">
        <v>0.92277011711371359</v>
      </c>
      <c r="O38" s="50">
        <v>47400</v>
      </c>
      <c r="P38" s="46">
        <v>1.1678270042194092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2737735</v>
      </c>
      <c r="C39" s="43">
        <v>2404679</v>
      </c>
      <c r="D39" s="43">
        <v>1207605</v>
      </c>
      <c r="E39" s="44">
        <v>1197074</v>
      </c>
      <c r="F39" s="49">
        <v>332741</v>
      </c>
      <c r="G39" s="44">
        <v>167050</v>
      </c>
      <c r="H39" s="44">
        <v>165691</v>
      </c>
      <c r="I39" s="44">
        <v>315</v>
      </c>
      <c r="J39" s="44">
        <v>156</v>
      </c>
      <c r="K39" s="44">
        <v>159</v>
      </c>
      <c r="L39" s="45"/>
      <c r="M39" s="44">
        <v>2778030</v>
      </c>
      <c r="N39" s="46">
        <v>0.86560584298945653</v>
      </c>
      <c r="O39" s="50">
        <v>385900</v>
      </c>
      <c r="P39" s="46">
        <v>0.86224669603524229</v>
      </c>
      <c r="Q39" s="44">
        <v>720</v>
      </c>
      <c r="R39" s="47">
        <v>0.4375</v>
      </c>
    </row>
    <row r="40" spans="1:18" x14ac:dyDescent="0.45">
      <c r="A40" s="48" t="s">
        <v>47</v>
      </c>
      <c r="B40" s="43">
        <v>4118933</v>
      </c>
      <c r="C40" s="43">
        <v>3524883</v>
      </c>
      <c r="D40" s="43">
        <v>1770082</v>
      </c>
      <c r="E40" s="44">
        <v>1754801</v>
      </c>
      <c r="F40" s="49">
        <v>593930</v>
      </c>
      <c r="G40" s="44">
        <v>298203</v>
      </c>
      <c r="H40" s="44">
        <v>295727</v>
      </c>
      <c r="I40" s="44">
        <v>120</v>
      </c>
      <c r="J40" s="44">
        <v>58</v>
      </c>
      <c r="K40" s="44">
        <v>62</v>
      </c>
      <c r="L40" s="45"/>
      <c r="M40" s="44">
        <v>3930630</v>
      </c>
      <c r="N40" s="46">
        <v>0.89677303638348049</v>
      </c>
      <c r="O40" s="50">
        <v>616200</v>
      </c>
      <c r="P40" s="46">
        <v>0.96385913664394673</v>
      </c>
      <c r="Q40" s="44">
        <v>1140</v>
      </c>
      <c r="R40" s="47">
        <v>0.10526315789473684</v>
      </c>
    </row>
    <row r="41" spans="1:18" x14ac:dyDescent="0.45">
      <c r="A41" s="48" t="s">
        <v>48</v>
      </c>
      <c r="B41" s="43">
        <v>2022903</v>
      </c>
      <c r="C41" s="43">
        <v>1810272</v>
      </c>
      <c r="D41" s="43">
        <v>908653</v>
      </c>
      <c r="E41" s="44">
        <v>901619</v>
      </c>
      <c r="F41" s="49">
        <v>212577</v>
      </c>
      <c r="G41" s="44">
        <v>106750</v>
      </c>
      <c r="H41" s="44">
        <v>105827</v>
      </c>
      <c r="I41" s="44">
        <v>54</v>
      </c>
      <c r="J41" s="44">
        <v>29</v>
      </c>
      <c r="K41" s="44">
        <v>25</v>
      </c>
      <c r="L41" s="45"/>
      <c r="M41" s="44">
        <v>1998075</v>
      </c>
      <c r="N41" s="46">
        <v>0.9060080327315041</v>
      </c>
      <c r="O41" s="50">
        <v>210200</v>
      </c>
      <c r="P41" s="46">
        <v>1.0113082778306375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1088747</v>
      </c>
      <c r="C42" s="43">
        <v>936735</v>
      </c>
      <c r="D42" s="43">
        <v>470407</v>
      </c>
      <c r="E42" s="44">
        <v>466328</v>
      </c>
      <c r="F42" s="49">
        <v>151848</v>
      </c>
      <c r="G42" s="44">
        <v>76143</v>
      </c>
      <c r="H42" s="44">
        <v>75705</v>
      </c>
      <c r="I42" s="44">
        <v>164</v>
      </c>
      <c r="J42" s="44">
        <v>79</v>
      </c>
      <c r="K42" s="44">
        <v>85</v>
      </c>
      <c r="L42" s="45"/>
      <c r="M42" s="44">
        <v>1008205</v>
      </c>
      <c r="N42" s="46">
        <v>0.92911163900198868</v>
      </c>
      <c r="O42" s="50">
        <v>152900</v>
      </c>
      <c r="P42" s="46">
        <v>0.99311968606932632</v>
      </c>
      <c r="Q42" s="44">
        <v>660</v>
      </c>
      <c r="R42" s="47">
        <v>0.24848484848484848</v>
      </c>
    </row>
    <row r="43" spans="1:18" x14ac:dyDescent="0.45">
      <c r="A43" s="48" t="s">
        <v>50</v>
      </c>
      <c r="B43" s="43">
        <v>1437153</v>
      </c>
      <c r="C43" s="43">
        <v>1324918</v>
      </c>
      <c r="D43" s="43">
        <v>665543</v>
      </c>
      <c r="E43" s="44">
        <v>659375</v>
      </c>
      <c r="F43" s="49">
        <v>112062</v>
      </c>
      <c r="G43" s="44">
        <v>56124</v>
      </c>
      <c r="H43" s="44">
        <v>55938</v>
      </c>
      <c r="I43" s="44">
        <v>173</v>
      </c>
      <c r="J43" s="44">
        <v>85</v>
      </c>
      <c r="K43" s="44">
        <v>88</v>
      </c>
      <c r="L43" s="45"/>
      <c r="M43" s="44">
        <v>1438610</v>
      </c>
      <c r="N43" s="46">
        <v>0.92097093722412604</v>
      </c>
      <c r="O43" s="50">
        <v>102300</v>
      </c>
      <c r="P43" s="46">
        <v>1.095425219941349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2044807</v>
      </c>
      <c r="C44" s="43">
        <v>1912181</v>
      </c>
      <c r="D44" s="43">
        <v>960768</v>
      </c>
      <c r="E44" s="44">
        <v>951413</v>
      </c>
      <c r="F44" s="49">
        <v>132570</v>
      </c>
      <c r="G44" s="44">
        <v>66567</v>
      </c>
      <c r="H44" s="44">
        <v>66003</v>
      </c>
      <c r="I44" s="44">
        <v>56</v>
      </c>
      <c r="J44" s="44">
        <v>26</v>
      </c>
      <c r="K44" s="44">
        <v>30</v>
      </c>
      <c r="L44" s="45"/>
      <c r="M44" s="44">
        <v>2067850</v>
      </c>
      <c r="N44" s="46">
        <v>0.92471939454022289</v>
      </c>
      <c r="O44" s="50">
        <v>128400</v>
      </c>
      <c r="P44" s="46">
        <v>1.0324766355140187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1031645</v>
      </c>
      <c r="C45" s="43">
        <v>972934</v>
      </c>
      <c r="D45" s="43">
        <v>489479</v>
      </c>
      <c r="E45" s="44">
        <v>483455</v>
      </c>
      <c r="F45" s="49">
        <v>58637</v>
      </c>
      <c r="G45" s="44">
        <v>29504</v>
      </c>
      <c r="H45" s="44">
        <v>29133</v>
      </c>
      <c r="I45" s="44">
        <v>74</v>
      </c>
      <c r="J45" s="44">
        <v>33</v>
      </c>
      <c r="K45" s="44">
        <v>41</v>
      </c>
      <c r="L45" s="45"/>
      <c r="M45" s="44">
        <v>1048695</v>
      </c>
      <c r="N45" s="46">
        <v>0.92775687878744539</v>
      </c>
      <c r="O45" s="50">
        <v>55600</v>
      </c>
      <c r="P45" s="46">
        <v>1.0546223021582735</v>
      </c>
      <c r="Q45" s="44">
        <v>140</v>
      </c>
      <c r="R45" s="47">
        <v>0.52857142857142858</v>
      </c>
    </row>
    <row r="46" spans="1:18" x14ac:dyDescent="0.45">
      <c r="A46" s="48" t="s">
        <v>53</v>
      </c>
      <c r="B46" s="43">
        <v>7619742</v>
      </c>
      <c r="C46" s="43">
        <v>6642744</v>
      </c>
      <c r="D46" s="43">
        <v>3342640</v>
      </c>
      <c r="E46" s="44">
        <v>3300104</v>
      </c>
      <c r="F46" s="49">
        <v>976804</v>
      </c>
      <c r="G46" s="44">
        <v>492532</v>
      </c>
      <c r="H46" s="44">
        <v>484272</v>
      </c>
      <c r="I46" s="44">
        <v>194</v>
      </c>
      <c r="J46" s="44">
        <v>97</v>
      </c>
      <c r="K46" s="44">
        <v>97</v>
      </c>
      <c r="L46" s="45"/>
      <c r="M46" s="44">
        <v>7044230</v>
      </c>
      <c r="N46" s="46">
        <v>0.94300498422112855</v>
      </c>
      <c r="O46" s="50">
        <v>1044200</v>
      </c>
      <c r="P46" s="46">
        <v>0.93545680904041373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1184354</v>
      </c>
      <c r="C47" s="43">
        <v>1100848</v>
      </c>
      <c r="D47" s="43">
        <v>552842</v>
      </c>
      <c r="E47" s="44">
        <v>548006</v>
      </c>
      <c r="F47" s="49">
        <v>83490</v>
      </c>
      <c r="G47" s="44">
        <v>42059</v>
      </c>
      <c r="H47" s="44">
        <v>41431</v>
      </c>
      <c r="I47" s="44">
        <v>16</v>
      </c>
      <c r="J47" s="44">
        <v>5</v>
      </c>
      <c r="K47" s="44">
        <v>11</v>
      </c>
      <c r="L47" s="45"/>
      <c r="M47" s="44">
        <v>1210605</v>
      </c>
      <c r="N47" s="46">
        <v>0.90933706700368822</v>
      </c>
      <c r="O47" s="50">
        <v>74400</v>
      </c>
      <c r="P47" s="46">
        <v>1.1221774193548386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2015884</v>
      </c>
      <c r="C48" s="43">
        <v>1731592</v>
      </c>
      <c r="D48" s="43">
        <v>870739</v>
      </c>
      <c r="E48" s="44">
        <v>860853</v>
      </c>
      <c r="F48" s="49">
        <v>284263</v>
      </c>
      <c r="G48" s="44">
        <v>142482</v>
      </c>
      <c r="H48" s="44">
        <v>141781</v>
      </c>
      <c r="I48" s="44">
        <v>29</v>
      </c>
      <c r="J48" s="44">
        <v>12</v>
      </c>
      <c r="K48" s="44">
        <v>17</v>
      </c>
      <c r="L48" s="45"/>
      <c r="M48" s="44">
        <v>1879450</v>
      </c>
      <c r="N48" s="46">
        <v>0.92132911224028302</v>
      </c>
      <c r="O48" s="50">
        <v>288800</v>
      </c>
      <c r="P48" s="46">
        <v>0.98429016620498611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2649816</v>
      </c>
      <c r="C49" s="43">
        <v>2281841</v>
      </c>
      <c r="D49" s="43">
        <v>1146879</v>
      </c>
      <c r="E49" s="44">
        <v>1134962</v>
      </c>
      <c r="F49" s="49">
        <v>367724</v>
      </c>
      <c r="G49" s="44">
        <v>184441</v>
      </c>
      <c r="H49" s="44">
        <v>183283</v>
      </c>
      <c r="I49" s="44">
        <v>251</v>
      </c>
      <c r="J49" s="44">
        <v>124</v>
      </c>
      <c r="K49" s="44">
        <v>127</v>
      </c>
      <c r="L49" s="45"/>
      <c r="M49" s="44">
        <v>2470955</v>
      </c>
      <c r="N49" s="46">
        <v>0.92346521891333511</v>
      </c>
      <c r="O49" s="50">
        <v>349700</v>
      </c>
      <c r="P49" s="46">
        <v>1.0515413211323992</v>
      </c>
      <c r="Q49" s="44">
        <v>720</v>
      </c>
      <c r="R49" s="47">
        <v>0.34861111111111109</v>
      </c>
    </row>
    <row r="50" spans="1:18" x14ac:dyDescent="0.45">
      <c r="A50" s="48" t="s">
        <v>57</v>
      </c>
      <c r="B50" s="43">
        <v>1686878</v>
      </c>
      <c r="C50" s="43">
        <v>1551242</v>
      </c>
      <c r="D50" s="43">
        <v>780054</v>
      </c>
      <c r="E50" s="44">
        <v>771188</v>
      </c>
      <c r="F50" s="49">
        <v>135539</v>
      </c>
      <c r="G50" s="44">
        <v>67993</v>
      </c>
      <c r="H50" s="44">
        <v>67546</v>
      </c>
      <c r="I50" s="44">
        <v>97</v>
      </c>
      <c r="J50" s="44">
        <v>41</v>
      </c>
      <c r="K50" s="44">
        <v>56</v>
      </c>
      <c r="L50" s="45"/>
      <c r="M50" s="44">
        <v>1662125</v>
      </c>
      <c r="N50" s="46">
        <v>0.93328841091975634</v>
      </c>
      <c r="O50" s="50">
        <v>125500</v>
      </c>
      <c r="P50" s="46">
        <v>1.07999203187251</v>
      </c>
      <c r="Q50" s="44">
        <v>340</v>
      </c>
      <c r="R50" s="47">
        <v>0.28529411764705881</v>
      </c>
    </row>
    <row r="51" spans="1:18" x14ac:dyDescent="0.45">
      <c r="A51" s="48" t="s">
        <v>58</v>
      </c>
      <c r="B51" s="43">
        <v>1600216</v>
      </c>
      <c r="C51" s="43">
        <v>1537262</v>
      </c>
      <c r="D51" s="43">
        <v>772773</v>
      </c>
      <c r="E51" s="44">
        <v>764489</v>
      </c>
      <c r="F51" s="49">
        <v>62927</v>
      </c>
      <c r="G51" s="44">
        <v>31566</v>
      </c>
      <c r="H51" s="44">
        <v>31361</v>
      </c>
      <c r="I51" s="44">
        <v>27</v>
      </c>
      <c r="J51" s="44">
        <v>10</v>
      </c>
      <c r="K51" s="44">
        <v>17</v>
      </c>
      <c r="L51" s="45"/>
      <c r="M51" s="44">
        <v>1617995</v>
      </c>
      <c r="N51" s="46">
        <v>0.95010305965098785</v>
      </c>
      <c r="O51" s="50">
        <v>55600</v>
      </c>
      <c r="P51" s="46">
        <v>1.1317805755395685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2394289</v>
      </c>
      <c r="C52" s="43">
        <v>2195213</v>
      </c>
      <c r="D52" s="43">
        <v>1103771</v>
      </c>
      <c r="E52" s="44">
        <v>1091442</v>
      </c>
      <c r="F52" s="49">
        <v>198841</v>
      </c>
      <c r="G52" s="44">
        <v>99865</v>
      </c>
      <c r="H52" s="44">
        <v>98976</v>
      </c>
      <c r="I52" s="44">
        <v>235</v>
      </c>
      <c r="J52" s="44">
        <v>115</v>
      </c>
      <c r="K52" s="44">
        <v>120</v>
      </c>
      <c r="L52" s="45"/>
      <c r="M52" s="44">
        <v>2373210</v>
      </c>
      <c r="N52" s="46">
        <v>0.92499736643617714</v>
      </c>
      <c r="O52" s="50">
        <v>197100</v>
      </c>
      <c r="P52" s="46">
        <v>1.0088330796549974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1953160</v>
      </c>
      <c r="C53" s="43">
        <v>1673574</v>
      </c>
      <c r="D53" s="43">
        <v>842438</v>
      </c>
      <c r="E53" s="44">
        <v>831136</v>
      </c>
      <c r="F53" s="49">
        <v>279104</v>
      </c>
      <c r="G53" s="44">
        <v>140366</v>
      </c>
      <c r="H53" s="44">
        <v>138738</v>
      </c>
      <c r="I53" s="44">
        <v>482</v>
      </c>
      <c r="J53" s="44">
        <v>242</v>
      </c>
      <c r="K53" s="44">
        <v>240</v>
      </c>
      <c r="L53" s="45"/>
      <c r="M53" s="44">
        <v>1942525</v>
      </c>
      <c r="N53" s="46">
        <v>0.86154566865291304</v>
      </c>
      <c r="O53" s="50">
        <v>305500</v>
      </c>
      <c r="P53" s="46">
        <v>0.91359738134206214</v>
      </c>
      <c r="Q53" s="44">
        <v>1160</v>
      </c>
      <c r="R53" s="47">
        <v>0.41551724137931034</v>
      </c>
    </row>
    <row r="55" spans="1:18" x14ac:dyDescent="0.45">
      <c r="A55" s="102" t="s">
        <v>127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128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129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130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131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132</v>
      </c>
    </row>
    <row r="61" spans="1:18" x14ac:dyDescent="0.45">
      <c r="A61" s="22" t="s">
        <v>133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134</v>
      </c>
    </row>
    <row r="2" spans="1:6" x14ac:dyDescent="0.45">
      <c r="D2" s="52" t="s">
        <v>135</v>
      </c>
    </row>
    <row r="3" spans="1:6" ht="36" x14ac:dyDescent="0.45">
      <c r="A3" s="48" t="s">
        <v>3</v>
      </c>
      <c r="B3" s="42" t="s">
        <v>136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137</v>
      </c>
    </row>
    <row r="54" spans="1:4" x14ac:dyDescent="0.45">
      <c r="A54" t="s">
        <v>138</v>
      </c>
    </row>
    <row r="55" spans="1:4" x14ac:dyDescent="0.45">
      <c r="A55" t="s">
        <v>139</v>
      </c>
    </row>
    <row r="56" spans="1:4" x14ac:dyDescent="0.45">
      <c r="A56" t="s">
        <v>140</v>
      </c>
    </row>
    <row r="57" spans="1:4" x14ac:dyDescent="0.45">
      <c r="A57" s="22" t="s">
        <v>141</v>
      </c>
    </row>
    <row r="58" spans="1:4" x14ac:dyDescent="0.45">
      <c r="A58" t="s">
        <v>142</v>
      </c>
    </row>
    <row r="59" spans="1:4" x14ac:dyDescent="0.45">
      <c r="A59" t="s">
        <v>143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DIGI-808455956-3672686</_dlc_DocId>
    <_dlc_DocIdUrl xmlns="89559dea-130d-4237-8e78-1ce7f44b9a24">
      <Url>https://digitalgojp.sharepoint.com/sites/digi_portal/_layouts/15/DocIdRedir.aspx?ID=DIGI-808455956-3672686</Url>
      <Description>DIGI-808455956-3672686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2022-05-06T04:39:04Z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1b06b738-cfa0-4c69-8049-a1bcef53a130</vt:lpwstr>
  </property>
</Properties>
</file>