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総接種回数!$A$1:$N$61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1" l="1"/>
  <c r="D8" i="11"/>
  <c r="E8" i="11"/>
  <c r="F8" i="11"/>
  <c r="G8" i="11"/>
  <c r="C9" i="11"/>
  <c r="D9" i="11"/>
  <c r="E9" i="11"/>
  <c r="F9" i="11"/>
  <c r="G9" i="11"/>
  <c r="C10" i="11"/>
  <c r="D10" i="11"/>
  <c r="E10" i="11"/>
  <c r="F10" i="11"/>
  <c r="G10" i="11"/>
  <c r="C11" i="11"/>
  <c r="D11" i="11"/>
  <c r="E11" i="11"/>
  <c r="F11" i="11"/>
  <c r="G11" i="11"/>
  <c r="C12" i="11"/>
  <c r="D12" i="11"/>
  <c r="E12" i="11"/>
  <c r="F12" i="11"/>
  <c r="G12" i="11"/>
  <c r="C13" i="11"/>
  <c r="D13" i="11"/>
  <c r="E13" i="11"/>
  <c r="F13" i="11"/>
  <c r="G13" i="11"/>
  <c r="C14" i="11"/>
  <c r="D14" i="11"/>
  <c r="E14" i="11"/>
  <c r="F14" i="11"/>
  <c r="G14" i="11"/>
  <c r="C15" i="11"/>
  <c r="D15" i="11"/>
  <c r="E15" i="11"/>
  <c r="F15" i="11"/>
  <c r="G15" i="11"/>
  <c r="C16" i="11"/>
  <c r="D16" i="11"/>
  <c r="E16" i="11"/>
  <c r="F16" i="11"/>
  <c r="G16" i="11"/>
  <c r="C17" i="11"/>
  <c r="D17" i="11"/>
  <c r="E17" i="11"/>
  <c r="F17" i="11"/>
  <c r="G17" i="11"/>
  <c r="C18" i="11"/>
  <c r="D18" i="11"/>
  <c r="E18" i="11"/>
  <c r="F18" i="11"/>
  <c r="G18" i="11"/>
  <c r="C19" i="11"/>
  <c r="D19" i="11"/>
  <c r="E19" i="11"/>
  <c r="F19" i="11"/>
  <c r="G19" i="11"/>
  <c r="C20" i="11"/>
  <c r="D20" i="11"/>
  <c r="E20" i="11"/>
  <c r="F20" i="11"/>
  <c r="G20" i="11"/>
  <c r="C21" i="11"/>
  <c r="D21" i="11"/>
  <c r="E21" i="11"/>
  <c r="F21" i="11"/>
  <c r="G21" i="11"/>
  <c r="C22" i="11"/>
  <c r="D22" i="11"/>
  <c r="E22" i="11"/>
  <c r="F22" i="11"/>
  <c r="G22" i="11"/>
  <c r="C23" i="11"/>
  <c r="D23" i="11"/>
  <c r="E23" i="11"/>
  <c r="F23" i="11"/>
  <c r="G23" i="11"/>
  <c r="C24" i="11"/>
  <c r="D24" i="11"/>
  <c r="E24" i="11"/>
  <c r="F24" i="11"/>
  <c r="G24" i="11"/>
  <c r="C25" i="11"/>
  <c r="D25" i="11"/>
  <c r="E25" i="11"/>
  <c r="F25" i="11"/>
  <c r="G25" i="11"/>
  <c r="C26" i="11"/>
  <c r="D26" i="11"/>
  <c r="E26" i="11"/>
  <c r="F26" i="11"/>
  <c r="G26" i="11"/>
  <c r="C27" i="11"/>
  <c r="D27" i="11"/>
  <c r="E27" i="11"/>
  <c r="F27" i="11"/>
  <c r="G27" i="11"/>
  <c r="C28" i="11"/>
  <c r="D28" i="11"/>
  <c r="E28" i="11"/>
  <c r="F28" i="11"/>
  <c r="G28" i="11"/>
  <c r="C29" i="11"/>
  <c r="D29" i="11"/>
  <c r="E29" i="11"/>
  <c r="F29" i="11"/>
  <c r="G29" i="11"/>
  <c r="C30" i="11"/>
  <c r="D30" i="11"/>
  <c r="E30" i="11"/>
  <c r="F30" i="11"/>
  <c r="G30" i="11"/>
  <c r="C31" i="11"/>
  <c r="D31" i="11"/>
  <c r="E31" i="11"/>
  <c r="F31" i="11"/>
  <c r="G31" i="11"/>
  <c r="C32" i="11"/>
  <c r="D32" i="11"/>
  <c r="E32" i="11"/>
  <c r="F32" i="11"/>
  <c r="G32" i="11"/>
  <c r="C33" i="11"/>
  <c r="D33" i="11"/>
  <c r="E33" i="11"/>
  <c r="F33" i="11"/>
  <c r="G33" i="11"/>
  <c r="C34" i="11"/>
  <c r="D34" i="11"/>
  <c r="E34" i="11"/>
  <c r="F34" i="11"/>
  <c r="G34" i="11"/>
  <c r="C35" i="11"/>
  <c r="D35" i="11"/>
  <c r="E35" i="11"/>
  <c r="F35" i="11"/>
  <c r="G35" i="11"/>
  <c r="C36" i="11"/>
  <c r="D36" i="11"/>
  <c r="E36" i="11"/>
  <c r="F36" i="11"/>
  <c r="G36" i="11"/>
  <c r="C37" i="11"/>
  <c r="D37" i="11"/>
  <c r="E37" i="11"/>
  <c r="F37" i="11"/>
  <c r="G37" i="11"/>
  <c r="C38" i="11"/>
  <c r="D38" i="11"/>
  <c r="E38" i="11"/>
  <c r="F38" i="11"/>
  <c r="G38" i="11"/>
  <c r="C39" i="11"/>
  <c r="D39" i="11"/>
  <c r="E39" i="11"/>
  <c r="F39" i="11"/>
  <c r="G39" i="11"/>
  <c r="C40" i="11"/>
  <c r="D40" i="11"/>
  <c r="E40" i="11"/>
  <c r="F40" i="11"/>
  <c r="G40" i="11"/>
  <c r="C41" i="11"/>
  <c r="D41" i="11"/>
  <c r="E41" i="11"/>
  <c r="F41" i="11"/>
  <c r="G41" i="11"/>
  <c r="C42" i="11"/>
  <c r="D42" i="11"/>
  <c r="E42" i="11"/>
  <c r="F42" i="11"/>
  <c r="G42" i="11"/>
  <c r="C43" i="11"/>
  <c r="D43" i="11"/>
  <c r="E43" i="11"/>
  <c r="F43" i="11"/>
  <c r="G43" i="11"/>
  <c r="C44" i="11"/>
  <c r="D44" i="11"/>
  <c r="E44" i="11"/>
  <c r="F44" i="11"/>
  <c r="G44" i="11"/>
  <c r="C45" i="11"/>
  <c r="D45" i="11"/>
  <c r="E45" i="11"/>
  <c r="F45" i="11"/>
  <c r="G45" i="11"/>
  <c r="C46" i="11"/>
  <c r="D46" i="11"/>
  <c r="E46" i="11"/>
  <c r="F46" i="11"/>
  <c r="G46" i="11"/>
  <c r="C47" i="11"/>
  <c r="D47" i="11"/>
  <c r="E47" i="11"/>
  <c r="F47" i="11"/>
  <c r="G47" i="11"/>
  <c r="C48" i="11"/>
  <c r="D48" i="11"/>
  <c r="E48" i="11"/>
  <c r="F48" i="11"/>
  <c r="G48" i="11"/>
  <c r="C49" i="11"/>
  <c r="D49" i="11"/>
  <c r="E49" i="11"/>
  <c r="F49" i="11"/>
  <c r="G49" i="11"/>
  <c r="C50" i="11"/>
  <c r="D50" i="11"/>
  <c r="E50" i="11"/>
  <c r="F50" i="11"/>
  <c r="G50" i="11"/>
  <c r="C51" i="11"/>
  <c r="D51" i="11"/>
  <c r="E51" i="11"/>
  <c r="F51" i="11"/>
  <c r="G51" i="11"/>
  <c r="C52" i="11"/>
  <c r="D52" i="11"/>
  <c r="E52" i="11"/>
  <c r="F52" i="11"/>
  <c r="G52" i="11"/>
  <c r="C53" i="11"/>
  <c r="D53" i="11"/>
  <c r="E53" i="11"/>
  <c r="F53" i="11"/>
  <c r="G53" i="11"/>
  <c r="C54" i="11"/>
  <c r="D54" i="11"/>
  <c r="E54" i="11"/>
  <c r="F54" i="11"/>
  <c r="G54" i="11"/>
  <c r="M7" i="11"/>
  <c r="L7" i="11"/>
  <c r="G5" i="10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N7" i="11"/>
  <c r="J7" i="11" l="1"/>
  <c r="K7" i="11"/>
  <c r="I7" i="11"/>
  <c r="Q2" i="12"/>
  <c r="N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Q6" i="12"/>
  <c r="G6" i="12"/>
  <c r="H6" i="12"/>
  <c r="J6" i="12"/>
  <c r="K6" i="12"/>
  <c r="D6" i="12"/>
  <c r="M6" i="12"/>
  <c r="E6" i="12"/>
  <c r="H35" i="11"/>
  <c r="H23" i="11"/>
  <c r="H17" i="11"/>
  <c r="H47" i="11"/>
  <c r="H19" i="11"/>
  <c r="H39" i="11"/>
  <c r="H31" i="11"/>
  <c r="H9" i="11"/>
  <c r="H25" i="11"/>
  <c r="H15" i="11"/>
  <c r="G7" i="11"/>
  <c r="H7" i="11" s="1"/>
  <c r="H32" i="11"/>
  <c r="H40" i="11"/>
  <c r="H48" i="11"/>
  <c r="C7" i="11" l="1"/>
  <c r="D7" i="11" s="1"/>
  <c r="E7" i="11"/>
  <c r="F7" i="11" s="1"/>
  <c r="I6" i="12"/>
  <c r="R6" i="12" s="1"/>
  <c r="B6" i="12"/>
  <c r="C6" i="12"/>
  <c r="N6" i="12" s="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<sst xmlns="http://schemas.openxmlformats.org/spreadsheetml/2006/main" count="336" uniqueCount="144">
  <si>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</si>
  <si>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（5月24日公表時点）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</si>
  <si>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</si>
  <si>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</si>
  <si>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</si>
  <si>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</si>
  <si>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</si>
  <si>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</si>
  <si>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</si>
  <si>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</si>
  <si>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</si>
  <si>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</si>
  <si>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</si>
  <si>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</si>
  <si>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</si>
  <si>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</si>
  <si>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</si>
  <si>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</si>
  <si>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</si>
  <si>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</si>
  <si>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</si>
  <si>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</si>
  <si>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</si>
  <si>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</si>
  <si>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</si>
  <si>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</si>
  <si>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</si>
  <si>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</si>
  <si>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</si>
  <si>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</si>
  <si>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</si>
  <si>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</si>
  <si>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</si>
  <si>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</si>
  <si>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</si>
  <si>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</si>
  <si>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</si>
  <si>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</si>
  <si>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</si>
  <si>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</si>
  <si>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</si>
  <si>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</si>
  <si>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</si>
  <si>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</si>
  <si>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</si>
  <si>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</si>
  <si>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</si>
  <si>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</si>
  <si>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</si>
  <si>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</si>
  <si>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</si>
  <si>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</si>
  <si>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</si>
  <si>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</si>
  <si>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</si>
  <si>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</si>
  <si>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</si>
  <si>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</si>
  <si>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</si>
  <si>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</si>
  <si>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</si>
  <si>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</si>
  <si>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</si>
  <si>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</si>
  <si>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</si>
  <si>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</si>
  <si>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</si>
  <si>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</si>
  <si>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</si>
  <si>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</si>
  <si>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</si>
  <si>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</si>
  <si>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</si>
  <si>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</si>
  <si>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</si>
  <si>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</si>
  <si>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</si>
  <si>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</si>
  <si>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</si>
  <si>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</si>
  <si>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</si>
  <si>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</si>
  <si>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</si>
  <si>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</si>
  <si>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</si>
  <si>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</si>
  <si>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</si>
  <si>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</si>
  <si>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</si>
  <si>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</si>
  <si>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</si>
  <si>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</si>
  <si>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</si>
  <si>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</si>
  <si>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</si>
  <si>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接種回数（5月23日まで）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</si>
  <si>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</si>
  <si>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</si>
  <si>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</si>
  <si>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</si>
  <si>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</si>
  <si>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</si>
  <si>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</si>
  <si>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</si>
  <si>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</si>
  <si>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</si>
  <si>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</si>
  <si>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</si>
  <si>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</si>
  <si>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</si>
  <si>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</si>
  <si>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</si>
  <si>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</si>
  <si>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</si>
  <si>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（5月23日まで）</t>
  </si>
  <si>
    <t>ワクチン供給量
（5月23日まで）※4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</si>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</sst>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B12" sqref="B12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8.0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44704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72919397</v>
      </c>
      <c r="D10" s="11">
        <f>C10/$B10</f>
        <v>0.57577782467175465</v>
      </c>
      <c r="E10" s="21">
        <f>SUM(E11:E57)</f>
        <v>1771745</v>
      </c>
      <c r="F10" s="11">
        <f>E10/$B10</f>
        <v>1.3989850765949942E-2</v>
      </c>
      <c r="G10" s="21">
        <f>SUM(G11:G57)</f>
        <v>339586</v>
      </c>
      <c r="H10" s="11">
        <f>G10/$B10</f>
        <v>2.6814002366062142E-3</v>
      </c>
    </row>
    <row r="11" spans="1:8" x14ac:dyDescent="0.45">
      <c r="A11" s="12" t="s">
        <v>14</v>
      </c>
      <c r="B11" s="20">
        <v>5226603</v>
      </c>
      <c r="C11" s="21">
        <v>3112606</v>
      </c>
      <c r="D11" s="11">
        <f t="shared" ref="D11:D57" si="0">C11/$B11</f>
        <v>0.59553136138329232</v>
      </c>
      <c r="E11" s="21">
        <v>91151</v>
      </c>
      <c r="F11" s="11">
        <f t="shared" ref="F11:F57" si="1">E11/$B11</f>
        <v>1.7439817028383445E-2</v>
      </c>
      <c r="G11" s="21">
        <v>21109</v>
      </c>
      <c r="H11" s="11">
        <f t="shared" ref="H11:H57" si="2">G11/$B11</f>
        <v>4.0387609313353246E-3</v>
      </c>
    </row>
    <row r="12" spans="1:8" x14ac:dyDescent="0.45">
      <c r="A12" s="12" t="s">
        <v>15</v>
      </c>
      <c r="B12" s="20">
        <v>1259615</v>
      </c>
      <c r="C12" s="21">
        <v>783362</v>
      </c>
      <c r="D12" s="11">
        <f t="shared" si="0"/>
        <v>0.62190589981859534</v>
      </c>
      <c r="E12" s="21">
        <v>26996</v>
      </c>
      <c r="F12" s="11">
        <f t="shared" si="1"/>
        <v>2.14319454754032E-2</v>
      </c>
      <c r="G12" s="21">
        <v>7204</v>
      </c>
      <c r="H12" s="11">
        <f t="shared" si="2"/>
        <v>5.7192078531932379E-3</v>
      </c>
    </row>
    <row r="13" spans="1:8" x14ac:dyDescent="0.45">
      <c r="A13" s="12" t="s">
        <v>16</v>
      </c>
      <c r="B13" s="20">
        <v>1220823</v>
      </c>
      <c r="C13" s="21">
        <v>769884</v>
      </c>
      <c r="D13" s="11">
        <f t="shared" si="0"/>
        <v>0.63062704421525484</v>
      </c>
      <c r="E13" s="21">
        <v>29733</v>
      </c>
      <c r="F13" s="11">
        <f t="shared" si="1"/>
        <v>2.4354881911628466E-2</v>
      </c>
      <c r="G13" s="21">
        <v>5814</v>
      </c>
      <c r="H13" s="11">
        <f t="shared" si="2"/>
        <v>4.7623611285174021E-3</v>
      </c>
    </row>
    <row r="14" spans="1:8" x14ac:dyDescent="0.45">
      <c r="A14" s="12" t="s">
        <v>17</v>
      </c>
      <c r="B14" s="20">
        <v>2281989</v>
      </c>
      <c r="C14" s="21">
        <v>1356744</v>
      </c>
      <c r="D14" s="11">
        <f t="shared" si="0"/>
        <v>0.59454449605147086</v>
      </c>
      <c r="E14" s="21">
        <v>41458</v>
      </c>
      <c r="F14" s="11">
        <f t="shared" si="1"/>
        <v>1.8167484593484017E-2</v>
      </c>
      <c r="G14" s="21">
        <v>7461</v>
      </c>
      <c r="H14" s="11">
        <f t="shared" si="2"/>
        <v>3.2695161983690543E-3</v>
      </c>
    </row>
    <row r="15" spans="1:8" x14ac:dyDescent="0.45">
      <c r="A15" s="12" t="s">
        <v>18</v>
      </c>
      <c r="B15" s="20">
        <v>971288</v>
      </c>
      <c r="C15" s="21">
        <v>644075</v>
      </c>
      <c r="D15" s="11">
        <f t="shared" si="0"/>
        <v>0.66311433889845239</v>
      </c>
      <c r="E15" s="21">
        <v>23459</v>
      </c>
      <c r="F15" s="11">
        <f t="shared" si="1"/>
        <v>2.4152465592079796E-2</v>
      </c>
      <c r="G15" s="21">
        <v>4360</v>
      </c>
      <c r="H15" s="11">
        <f t="shared" si="2"/>
        <v>4.4888848621624068E-3</v>
      </c>
    </row>
    <row r="16" spans="1:8" x14ac:dyDescent="0.45">
      <c r="A16" s="12" t="s">
        <v>19</v>
      </c>
      <c r="B16" s="20">
        <v>1069562</v>
      </c>
      <c r="C16" s="21">
        <v>697599</v>
      </c>
      <c r="D16" s="11">
        <f t="shared" si="0"/>
        <v>0.65222866930575318</v>
      </c>
      <c r="E16" s="21">
        <v>21261</v>
      </c>
      <c r="F16" s="11">
        <f t="shared" si="1"/>
        <v>1.9878230528010531E-2</v>
      </c>
      <c r="G16" s="21">
        <v>3887</v>
      </c>
      <c r="H16" s="11">
        <f t="shared" si="2"/>
        <v>3.6341979240100152E-3</v>
      </c>
    </row>
    <row r="17" spans="1:8" x14ac:dyDescent="0.45">
      <c r="A17" s="12" t="s">
        <v>20</v>
      </c>
      <c r="B17" s="20">
        <v>1862059.0000000002</v>
      </c>
      <c r="C17" s="21">
        <v>1181090</v>
      </c>
      <c r="D17" s="11">
        <f t="shared" si="0"/>
        <v>0.63429246871339728</v>
      </c>
      <c r="E17" s="21">
        <v>36216</v>
      </c>
      <c r="F17" s="11">
        <f t="shared" si="1"/>
        <v>1.9449437423841025E-2</v>
      </c>
      <c r="G17" s="21">
        <v>7650</v>
      </c>
      <c r="H17" s="11">
        <f t="shared" si="2"/>
        <v>4.1083553206423635E-3</v>
      </c>
    </row>
    <row r="18" spans="1:8" x14ac:dyDescent="0.45">
      <c r="A18" s="12" t="s">
        <v>21</v>
      </c>
      <c r="B18" s="20">
        <v>2907675</v>
      </c>
      <c r="C18" s="21">
        <v>1780297</v>
      </c>
      <c r="D18" s="11">
        <f t="shared" si="0"/>
        <v>0.61227509952109505</v>
      </c>
      <c r="E18" s="21">
        <v>47821</v>
      </c>
      <c r="F18" s="11">
        <f t="shared" si="1"/>
        <v>1.6446473557051595E-2</v>
      </c>
      <c r="G18" s="21">
        <v>6248</v>
      </c>
      <c r="H18" s="11">
        <f t="shared" si="2"/>
        <v>2.1487958592346116E-3</v>
      </c>
    </row>
    <row r="19" spans="1:8" x14ac:dyDescent="0.45">
      <c r="A19" s="12" t="s">
        <v>22</v>
      </c>
      <c r="B19" s="20">
        <v>1955401</v>
      </c>
      <c r="C19" s="21">
        <v>1158066</v>
      </c>
      <c r="D19" s="11">
        <f t="shared" si="0"/>
        <v>0.59223964803127338</v>
      </c>
      <c r="E19" s="21">
        <v>40901</v>
      </c>
      <c r="F19" s="11">
        <f t="shared" si="1"/>
        <v>2.0916937242028616E-2</v>
      </c>
      <c r="G19" s="21">
        <v>5399</v>
      </c>
      <c r="H19" s="11">
        <f t="shared" si="2"/>
        <v>2.7610704914234983E-3</v>
      </c>
    </row>
    <row r="20" spans="1:8" x14ac:dyDescent="0.45">
      <c r="A20" s="12" t="s">
        <v>23</v>
      </c>
      <c r="B20" s="20">
        <v>1958101</v>
      </c>
      <c r="C20" s="21">
        <v>1200524</v>
      </c>
      <c r="D20" s="11">
        <f t="shared" si="0"/>
        <v>0.6131062697991575</v>
      </c>
      <c r="E20" s="21">
        <v>20687</v>
      </c>
      <c r="F20" s="11">
        <f t="shared" si="1"/>
        <v>1.0564827861279883E-2</v>
      </c>
      <c r="G20" s="21">
        <v>3709</v>
      </c>
      <c r="H20" s="11">
        <f t="shared" si="2"/>
        <v>1.8941821693569433E-3</v>
      </c>
    </row>
    <row r="21" spans="1:8" x14ac:dyDescent="0.45">
      <c r="A21" s="12" t="s">
        <v>24</v>
      </c>
      <c r="B21" s="20">
        <v>7393799</v>
      </c>
      <c r="C21" s="21">
        <v>4214548</v>
      </c>
      <c r="D21" s="11">
        <f t="shared" si="0"/>
        <v>0.57001116746614289</v>
      </c>
      <c r="E21" s="21">
        <v>121879</v>
      </c>
      <c r="F21" s="11">
        <f t="shared" si="1"/>
        <v>1.6483948238246671E-2</v>
      </c>
      <c r="G21" s="21">
        <v>20372</v>
      </c>
      <c r="H21" s="11">
        <f t="shared" si="2"/>
        <v>2.7552818246749742E-3</v>
      </c>
    </row>
    <row r="22" spans="1:8" x14ac:dyDescent="0.45">
      <c r="A22" s="12" t="s">
        <v>25</v>
      </c>
      <c r="B22" s="20">
        <v>6322892.0000000009</v>
      </c>
      <c r="C22" s="21">
        <v>3691531</v>
      </c>
      <c r="D22" s="11">
        <f t="shared" si="0"/>
        <v>0.58383584600211413</v>
      </c>
      <c r="E22" s="21">
        <v>99748</v>
      </c>
      <c r="F22" s="11">
        <f t="shared" si="1"/>
        <v>1.5775692515386942E-2</v>
      </c>
      <c r="G22" s="21">
        <v>15875</v>
      </c>
      <c r="H22" s="11">
        <f t="shared" si="2"/>
        <v>2.5107181966732939E-3</v>
      </c>
    </row>
    <row r="23" spans="1:8" x14ac:dyDescent="0.45">
      <c r="A23" s="12" t="s">
        <v>26</v>
      </c>
      <c r="B23" s="20">
        <v>13843329.000000002</v>
      </c>
      <c r="C23" s="21">
        <v>7844329</v>
      </c>
      <c r="D23" s="11">
        <f t="shared" si="0"/>
        <v>0.56665047836398308</v>
      </c>
      <c r="E23" s="21">
        <v>136592</v>
      </c>
      <c r="F23" s="11">
        <f t="shared" si="1"/>
        <v>9.8669908083525264E-3</v>
      </c>
      <c r="G23" s="21">
        <v>19918</v>
      </c>
      <c r="H23" s="11">
        <f t="shared" si="2"/>
        <v>1.438815764618467E-3</v>
      </c>
    </row>
    <row r="24" spans="1:8" x14ac:dyDescent="0.45">
      <c r="A24" s="12" t="s">
        <v>27</v>
      </c>
      <c r="B24" s="20">
        <v>9220206</v>
      </c>
      <c r="C24" s="21">
        <v>5278216</v>
      </c>
      <c r="D24" s="11">
        <f t="shared" si="0"/>
        <v>0.57246183002852646</v>
      </c>
      <c r="E24" s="21">
        <v>125563</v>
      </c>
      <c r="F24" s="11">
        <f t="shared" si="1"/>
        <v>1.3618242368988285E-2</v>
      </c>
      <c r="G24" s="21">
        <v>22115</v>
      </c>
      <c r="H24" s="11">
        <f t="shared" si="2"/>
        <v>2.3985364318324341E-3</v>
      </c>
    </row>
    <row r="25" spans="1:8" x14ac:dyDescent="0.45">
      <c r="A25" s="12" t="s">
        <v>28</v>
      </c>
      <c r="B25" s="20">
        <v>2213174</v>
      </c>
      <c r="C25" s="21">
        <v>1454190</v>
      </c>
      <c r="D25" s="11">
        <f t="shared" si="0"/>
        <v>0.6570608546820087</v>
      </c>
      <c r="E25" s="21">
        <v>37137</v>
      </c>
      <c r="F25" s="11">
        <f t="shared" si="1"/>
        <v>1.6779973016129775E-2</v>
      </c>
      <c r="G25" s="21">
        <v>7295</v>
      </c>
      <c r="H25" s="11">
        <f t="shared" si="2"/>
        <v>3.2961710195402623E-3</v>
      </c>
    </row>
    <row r="26" spans="1:8" x14ac:dyDescent="0.45">
      <c r="A26" s="12" t="s">
        <v>29</v>
      </c>
      <c r="B26" s="20">
        <v>1047674</v>
      </c>
      <c r="C26" s="21">
        <v>651562</v>
      </c>
      <c r="D26" s="11">
        <f t="shared" si="0"/>
        <v>0.62191292329484171</v>
      </c>
      <c r="E26" s="21">
        <v>14191</v>
      </c>
      <c r="F26" s="11">
        <f t="shared" si="1"/>
        <v>1.3545244035835576E-2</v>
      </c>
      <c r="G26" s="21">
        <v>4064</v>
      </c>
      <c r="H26" s="11">
        <f t="shared" si="2"/>
        <v>3.8790692524583027E-3</v>
      </c>
    </row>
    <row r="27" spans="1:8" x14ac:dyDescent="0.45">
      <c r="A27" s="12" t="s">
        <v>30</v>
      </c>
      <c r="B27" s="20">
        <v>1132656</v>
      </c>
      <c r="C27" s="21">
        <v>662056</v>
      </c>
      <c r="D27" s="11">
        <f t="shared" si="0"/>
        <v>0.58451639332683536</v>
      </c>
      <c r="E27" s="21">
        <v>16531</v>
      </c>
      <c r="F27" s="11">
        <f t="shared" si="1"/>
        <v>1.4594899069090703E-2</v>
      </c>
      <c r="G27" s="21">
        <v>3773</v>
      </c>
      <c r="H27" s="11">
        <f t="shared" si="2"/>
        <v>3.3311084742410758E-3</v>
      </c>
    </row>
    <row r="28" spans="1:8" x14ac:dyDescent="0.45">
      <c r="A28" s="12" t="s">
        <v>31</v>
      </c>
      <c r="B28" s="20">
        <v>774582.99999999988</v>
      </c>
      <c r="C28" s="21">
        <v>469994</v>
      </c>
      <c r="D28" s="11">
        <f t="shared" si="0"/>
        <v>0.60677035256389578</v>
      </c>
      <c r="E28" s="21">
        <v>10853</v>
      </c>
      <c r="F28" s="11">
        <f t="shared" si="1"/>
        <v>1.401141001028941E-2</v>
      </c>
      <c r="G28" s="21">
        <v>1680</v>
      </c>
      <c r="H28" s="11">
        <f t="shared" si="2"/>
        <v>2.168908948427735E-3</v>
      </c>
    </row>
    <row r="29" spans="1:8" x14ac:dyDescent="0.45">
      <c r="A29" s="12" t="s">
        <v>32</v>
      </c>
      <c r="B29" s="20">
        <v>820997</v>
      </c>
      <c r="C29" s="21">
        <v>497842</v>
      </c>
      <c r="D29" s="11">
        <f t="shared" si="0"/>
        <v>0.60638711225497777</v>
      </c>
      <c r="E29" s="21">
        <v>8577</v>
      </c>
      <c r="F29" s="11">
        <f t="shared" si="1"/>
        <v>1.044705400872354E-2</v>
      </c>
      <c r="G29" s="21">
        <v>2875</v>
      </c>
      <c r="H29" s="11">
        <f t="shared" si="2"/>
        <v>3.5018398361991577E-3</v>
      </c>
    </row>
    <row r="30" spans="1:8" x14ac:dyDescent="0.45">
      <c r="A30" s="12" t="s">
        <v>33</v>
      </c>
      <c r="B30" s="20">
        <v>2071737</v>
      </c>
      <c r="C30" s="21">
        <v>1286579</v>
      </c>
      <c r="D30" s="11">
        <f t="shared" si="0"/>
        <v>0.62101463651032929</v>
      </c>
      <c r="E30" s="21">
        <v>32778</v>
      </c>
      <c r="F30" s="11">
        <f t="shared" si="1"/>
        <v>1.5821506301234183E-2</v>
      </c>
      <c r="G30" s="21">
        <v>8109</v>
      </c>
      <c r="H30" s="11">
        <f t="shared" si="2"/>
        <v>3.9141068581581544E-3</v>
      </c>
    </row>
    <row r="31" spans="1:8" x14ac:dyDescent="0.45">
      <c r="A31" s="12" t="s">
        <v>34</v>
      </c>
      <c r="B31" s="20">
        <v>2016791</v>
      </c>
      <c r="C31" s="21">
        <v>1232184</v>
      </c>
      <c r="D31" s="11">
        <f t="shared" si="0"/>
        <v>0.61096266296309332</v>
      </c>
      <c r="E31" s="21">
        <v>27152</v>
      </c>
      <c r="F31" s="11">
        <f t="shared" si="1"/>
        <v>1.34629716217496E-2</v>
      </c>
      <c r="G31" s="21">
        <v>4669</v>
      </c>
      <c r="H31" s="11">
        <f t="shared" si="2"/>
        <v>2.315063881185507E-3</v>
      </c>
    </row>
    <row r="32" spans="1:8" x14ac:dyDescent="0.45">
      <c r="A32" s="12" t="s">
        <v>35</v>
      </c>
      <c r="B32" s="20">
        <v>3686259.9999999995</v>
      </c>
      <c r="C32" s="21">
        <v>2177241</v>
      </c>
      <c r="D32" s="11">
        <f t="shared" si="0"/>
        <v>0.59063685144292599</v>
      </c>
      <c r="E32" s="21">
        <v>67928</v>
      </c>
      <c r="F32" s="11">
        <f t="shared" si="1"/>
        <v>1.8427349128927423E-2</v>
      </c>
      <c r="G32" s="21">
        <v>11223</v>
      </c>
      <c r="H32" s="11">
        <f t="shared" si="2"/>
        <v>3.0445492179064964E-3</v>
      </c>
    </row>
    <row r="33" spans="1:8" x14ac:dyDescent="0.45">
      <c r="A33" s="12" t="s">
        <v>36</v>
      </c>
      <c r="B33" s="20">
        <v>7558801.9999999991</v>
      </c>
      <c r="C33" s="21">
        <v>4152545</v>
      </c>
      <c r="D33" s="11">
        <f t="shared" si="0"/>
        <v>0.54936549469082541</v>
      </c>
      <c r="E33" s="21">
        <v>104500</v>
      </c>
      <c r="F33" s="11">
        <f t="shared" si="1"/>
        <v>1.38249421006133E-2</v>
      </c>
      <c r="G33" s="21">
        <v>19173</v>
      </c>
      <c r="H33" s="11">
        <f t="shared" si="2"/>
        <v>2.536513061196735E-3</v>
      </c>
    </row>
    <row r="34" spans="1:8" x14ac:dyDescent="0.45">
      <c r="A34" s="12" t="s">
        <v>37</v>
      </c>
      <c r="B34" s="20">
        <v>1800557</v>
      </c>
      <c r="C34" s="21">
        <v>1036662</v>
      </c>
      <c r="D34" s="11">
        <f t="shared" si="0"/>
        <v>0.57574517218838395</v>
      </c>
      <c r="E34" s="21">
        <v>31051</v>
      </c>
      <c r="F34" s="11">
        <f t="shared" si="1"/>
        <v>1.724521911830617E-2</v>
      </c>
      <c r="G34" s="21">
        <v>7059</v>
      </c>
      <c r="H34" s="11">
        <f t="shared" si="2"/>
        <v>3.9204535041101173E-3</v>
      </c>
    </row>
    <row r="35" spans="1:8" x14ac:dyDescent="0.45">
      <c r="A35" s="12" t="s">
        <v>38</v>
      </c>
      <c r="B35" s="20">
        <v>1418843</v>
      </c>
      <c r="C35" s="21">
        <v>805560</v>
      </c>
      <c r="D35" s="11">
        <f t="shared" si="0"/>
        <v>0.56775837777682236</v>
      </c>
      <c r="E35" s="21">
        <v>19168</v>
      </c>
      <c r="F35" s="11">
        <f t="shared" si="1"/>
        <v>1.3509599018355096E-2</v>
      </c>
      <c r="G35" s="21">
        <v>5796</v>
      </c>
      <c r="H35" s="11">
        <f t="shared" si="2"/>
        <v>4.0850185679458546E-3</v>
      </c>
    </row>
    <row r="36" spans="1:8" x14ac:dyDescent="0.45">
      <c r="A36" s="12" t="s">
        <v>39</v>
      </c>
      <c r="B36" s="20">
        <v>2530542</v>
      </c>
      <c r="C36" s="21">
        <v>1367200</v>
      </c>
      <c r="D36" s="11">
        <f t="shared" si="0"/>
        <v>0.54027951324261758</v>
      </c>
      <c r="E36" s="21">
        <v>34977</v>
      </c>
      <c r="F36" s="11">
        <f t="shared" si="1"/>
        <v>1.3821940121918546E-2</v>
      </c>
      <c r="G36" s="21">
        <v>5840</v>
      </c>
      <c r="H36" s="11">
        <f t="shared" si="2"/>
        <v>2.3078059957115904E-3</v>
      </c>
    </row>
    <row r="37" spans="1:8" x14ac:dyDescent="0.45">
      <c r="A37" s="12" t="s">
        <v>40</v>
      </c>
      <c r="B37" s="20">
        <v>8839511</v>
      </c>
      <c r="C37" s="21">
        <v>4478582</v>
      </c>
      <c r="D37" s="11">
        <f t="shared" si="0"/>
        <v>0.50665494957809321</v>
      </c>
      <c r="E37" s="21">
        <v>103744</v>
      </c>
      <c r="F37" s="11">
        <f t="shared" si="1"/>
        <v>1.1736395825515687E-2</v>
      </c>
      <c r="G37" s="21">
        <v>16086</v>
      </c>
      <c r="H37" s="11">
        <f t="shared" si="2"/>
        <v>1.8197839224364334E-3</v>
      </c>
    </row>
    <row r="38" spans="1:8" x14ac:dyDescent="0.45">
      <c r="A38" s="12" t="s">
        <v>41</v>
      </c>
      <c r="B38" s="20">
        <v>5523625</v>
      </c>
      <c r="C38" s="21">
        <v>3031624</v>
      </c>
      <c r="D38" s="11">
        <f t="shared" si="0"/>
        <v>0.548846817081174</v>
      </c>
      <c r="E38" s="21">
        <v>67920</v>
      </c>
      <c r="F38" s="11">
        <f t="shared" si="1"/>
        <v>1.2296272828079387E-2</v>
      </c>
      <c r="G38" s="21">
        <v>15040</v>
      </c>
      <c r="H38" s="11">
        <f t="shared" si="2"/>
        <v>2.7228495779492634E-3</v>
      </c>
    </row>
    <row r="39" spans="1:8" x14ac:dyDescent="0.45">
      <c r="A39" s="12" t="s">
        <v>42</v>
      </c>
      <c r="B39" s="20">
        <v>1344738.9999999998</v>
      </c>
      <c r="C39" s="21">
        <v>784995</v>
      </c>
      <c r="D39" s="11">
        <f t="shared" si="0"/>
        <v>0.5837526836062612</v>
      </c>
      <c r="E39" s="21">
        <v>12826</v>
      </c>
      <c r="F39" s="11">
        <f t="shared" si="1"/>
        <v>9.5379103305548527E-3</v>
      </c>
      <c r="G39" s="21">
        <v>4322</v>
      </c>
      <c r="H39" s="11">
        <f t="shared" si="2"/>
        <v>3.2140065841773017E-3</v>
      </c>
    </row>
    <row r="40" spans="1:8" x14ac:dyDescent="0.45">
      <c r="A40" s="12" t="s">
        <v>43</v>
      </c>
      <c r="B40" s="20">
        <v>944432</v>
      </c>
      <c r="C40" s="21">
        <v>561311</v>
      </c>
      <c r="D40" s="11">
        <f t="shared" si="0"/>
        <v>0.59433712538329919</v>
      </c>
      <c r="E40" s="21">
        <v>6980</v>
      </c>
      <c r="F40" s="11">
        <f t="shared" si="1"/>
        <v>7.3906856184457956E-3</v>
      </c>
      <c r="G40" s="21">
        <v>1009</v>
      </c>
      <c r="H40" s="11">
        <f t="shared" si="2"/>
        <v>1.068367018483067E-3</v>
      </c>
    </row>
    <row r="41" spans="1:8" x14ac:dyDescent="0.45">
      <c r="A41" s="12" t="s">
        <v>44</v>
      </c>
      <c r="B41" s="20">
        <v>556788</v>
      </c>
      <c r="C41" s="21">
        <v>324821</v>
      </c>
      <c r="D41" s="11">
        <f t="shared" si="0"/>
        <v>0.58338362177345782</v>
      </c>
      <c r="E41" s="21">
        <v>6443</v>
      </c>
      <c r="F41" s="11">
        <f t="shared" si="1"/>
        <v>1.1571729275774621E-2</v>
      </c>
      <c r="G41" s="21">
        <v>845</v>
      </c>
      <c r="H41" s="11">
        <f t="shared" si="2"/>
        <v>1.5176332823264868E-3</v>
      </c>
    </row>
    <row r="42" spans="1:8" x14ac:dyDescent="0.45">
      <c r="A42" s="12" t="s">
        <v>45</v>
      </c>
      <c r="B42" s="20">
        <v>672814.99999999988</v>
      </c>
      <c r="C42" s="21">
        <v>404093</v>
      </c>
      <c r="D42" s="11">
        <f t="shared" si="0"/>
        <v>0.60060046223701924</v>
      </c>
      <c r="E42" s="21">
        <v>12232</v>
      </c>
      <c r="F42" s="11">
        <f t="shared" si="1"/>
        <v>1.8180331889152294E-2</v>
      </c>
      <c r="G42" s="21">
        <v>3198</v>
      </c>
      <c r="H42" s="11">
        <f t="shared" si="2"/>
        <v>4.7531639455125115E-3</v>
      </c>
    </row>
    <row r="43" spans="1:8" x14ac:dyDescent="0.45">
      <c r="A43" s="12" t="s">
        <v>46</v>
      </c>
      <c r="B43" s="20">
        <v>1893791</v>
      </c>
      <c r="C43" s="21">
        <v>1063655</v>
      </c>
      <c r="D43" s="11">
        <f t="shared" si="0"/>
        <v>0.56165384670219676</v>
      </c>
      <c r="E43" s="21">
        <v>25736</v>
      </c>
      <c r="F43" s="11">
        <f t="shared" si="1"/>
        <v>1.3589672778041505E-2</v>
      </c>
      <c r="G43" s="21">
        <v>5459</v>
      </c>
      <c r="H43" s="11">
        <f t="shared" si="2"/>
        <v>2.8825778557401531E-3</v>
      </c>
    </row>
    <row r="44" spans="1:8" x14ac:dyDescent="0.45">
      <c r="A44" s="12" t="s">
        <v>47</v>
      </c>
      <c r="B44" s="20">
        <v>2812432.9999999995</v>
      </c>
      <c r="C44" s="21">
        <v>1596424</v>
      </c>
      <c r="D44" s="11">
        <f t="shared" si="0"/>
        <v>0.56763094445272133</v>
      </c>
      <c r="E44" s="21">
        <v>32847</v>
      </c>
      <c r="F44" s="11">
        <f t="shared" si="1"/>
        <v>1.1679211558106454E-2</v>
      </c>
      <c r="G44" s="21">
        <v>4017</v>
      </c>
      <c r="H44" s="11">
        <f t="shared" si="2"/>
        <v>1.428300691963151E-3</v>
      </c>
    </row>
    <row r="45" spans="1:8" x14ac:dyDescent="0.45">
      <c r="A45" s="12" t="s">
        <v>48</v>
      </c>
      <c r="B45" s="20">
        <v>1356110</v>
      </c>
      <c r="C45" s="21">
        <v>852385</v>
      </c>
      <c r="D45" s="11">
        <f t="shared" si="0"/>
        <v>0.62855151868211279</v>
      </c>
      <c r="E45" s="21">
        <v>11143</v>
      </c>
      <c r="F45" s="11">
        <f t="shared" si="1"/>
        <v>8.2168850609463835E-3</v>
      </c>
      <c r="G45" s="21">
        <v>1344</v>
      </c>
      <c r="H45" s="11">
        <f t="shared" si="2"/>
        <v>9.9107004594022616E-4</v>
      </c>
    </row>
    <row r="46" spans="1:8" x14ac:dyDescent="0.45">
      <c r="A46" s="12" t="s">
        <v>49</v>
      </c>
      <c r="B46" s="20">
        <v>734949</v>
      </c>
      <c r="C46" s="21">
        <v>442886</v>
      </c>
      <c r="D46" s="11">
        <f t="shared" si="0"/>
        <v>0.60260779999700664</v>
      </c>
      <c r="E46" s="21">
        <v>8477</v>
      </c>
      <c r="F46" s="11">
        <f t="shared" si="1"/>
        <v>1.1534133660975115E-2</v>
      </c>
      <c r="G46" s="21">
        <v>1912</v>
      </c>
      <c r="H46" s="11">
        <f t="shared" si="2"/>
        <v>2.6015410593115984E-3</v>
      </c>
    </row>
    <row r="47" spans="1:8" x14ac:dyDescent="0.45">
      <c r="A47" s="12" t="s">
        <v>50</v>
      </c>
      <c r="B47" s="20">
        <v>973896</v>
      </c>
      <c r="C47" s="21">
        <v>561945</v>
      </c>
      <c r="D47" s="11">
        <f t="shared" si="0"/>
        <v>0.57700719584021287</v>
      </c>
      <c r="E47" s="21">
        <v>17552</v>
      </c>
      <c r="F47" s="11">
        <f t="shared" si="1"/>
        <v>1.8022458250162236E-2</v>
      </c>
      <c r="G47" s="21">
        <v>2762</v>
      </c>
      <c r="H47" s="11">
        <f t="shared" si="2"/>
        <v>2.8360317734131774E-3</v>
      </c>
    </row>
    <row r="48" spans="1:8" x14ac:dyDescent="0.45">
      <c r="A48" s="12" t="s">
        <v>51</v>
      </c>
      <c r="B48" s="20">
        <v>1356219</v>
      </c>
      <c r="C48" s="21">
        <v>813896</v>
      </c>
      <c r="D48" s="11">
        <f t="shared" si="0"/>
        <v>0.60012136682939854</v>
      </c>
      <c r="E48" s="21">
        <v>18312</v>
      </c>
      <c r="F48" s="11">
        <f t="shared" si="1"/>
        <v>1.3502244106593404E-2</v>
      </c>
      <c r="G48" s="21">
        <v>9523</v>
      </c>
      <c r="H48" s="11">
        <f t="shared" si="2"/>
        <v>7.0217273169008842E-3</v>
      </c>
    </row>
    <row r="49" spans="1:8" x14ac:dyDescent="0.45">
      <c r="A49" s="12" t="s">
        <v>52</v>
      </c>
      <c r="B49" s="20">
        <v>701167</v>
      </c>
      <c r="C49" s="21">
        <v>407262</v>
      </c>
      <c r="D49" s="11">
        <f t="shared" si="0"/>
        <v>0.58083452301662797</v>
      </c>
      <c r="E49" s="21">
        <v>10441</v>
      </c>
      <c r="F49" s="11">
        <f t="shared" si="1"/>
        <v>1.4890889046404066E-2</v>
      </c>
      <c r="G49" s="21">
        <v>3266</v>
      </c>
      <c r="H49" s="11">
        <f t="shared" si="2"/>
        <v>4.6579488196107346E-3</v>
      </c>
    </row>
    <row r="50" spans="1:8" x14ac:dyDescent="0.45">
      <c r="A50" s="12" t="s">
        <v>53</v>
      </c>
      <c r="B50" s="20">
        <v>5124170</v>
      </c>
      <c r="C50" s="21">
        <v>2839710</v>
      </c>
      <c r="D50" s="11">
        <f t="shared" si="0"/>
        <v>0.55417950614440969</v>
      </c>
      <c r="E50" s="21">
        <v>55034</v>
      </c>
      <c r="F50" s="11">
        <f t="shared" si="1"/>
        <v>1.0740080832603133E-2</v>
      </c>
      <c r="G50" s="21">
        <v>15336</v>
      </c>
      <c r="H50" s="11">
        <f t="shared" si="2"/>
        <v>2.9928749436494108E-3</v>
      </c>
    </row>
    <row r="51" spans="1:8" x14ac:dyDescent="0.45">
      <c r="A51" s="12" t="s">
        <v>54</v>
      </c>
      <c r="B51" s="20">
        <v>818222</v>
      </c>
      <c r="C51" s="21">
        <v>463415</v>
      </c>
      <c r="D51" s="11">
        <f t="shared" si="0"/>
        <v>0.56636829613478978</v>
      </c>
      <c r="E51" s="21">
        <v>8721</v>
      </c>
      <c r="F51" s="11">
        <f t="shared" si="1"/>
        <v>1.0658476550373859E-2</v>
      </c>
      <c r="G51" s="21">
        <v>1479</v>
      </c>
      <c r="H51" s="11">
        <f t="shared" si="2"/>
        <v>1.8075778945078474E-3</v>
      </c>
    </row>
    <row r="52" spans="1:8" x14ac:dyDescent="0.45">
      <c r="A52" s="12" t="s">
        <v>55</v>
      </c>
      <c r="B52" s="20">
        <v>1335937.9999999998</v>
      </c>
      <c r="C52" s="21">
        <v>821191</v>
      </c>
      <c r="D52" s="11">
        <f t="shared" si="0"/>
        <v>0.61469244830224168</v>
      </c>
      <c r="E52" s="21">
        <v>14294</v>
      </c>
      <c r="F52" s="11">
        <f t="shared" si="1"/>
        <v>1.0699598334653256E-2</v>
      </c>
      <c r="G52" s="21">
        <v>3657</v>
      </c>
      <c r="H52" s="11">
        <f t="shared" si="2"/>
        <v>2.7374024842470239E-3</v>
      </c>
    </row>
    <row r="53" spans="1:8" x14ac:dyDescent="0.45">
      <c r="A53" s="12" t="s">
        <v>56</v>
      </c>
      <c r="B53" s="20">
        <v>1758645</v>
      </c>
      <c r="C53" s="21">
        <v>1091248</v>
      </c>
      <c r="D53" s="11">
        <f t="shared" si="0"/>
        <v>0.62050499105845691</v>
      </c>
      <c r="E53" s="21">
        <v>19716</v>
      </c>
      <c r="F53" s="11">
        <f t="shared" si="1"/>
        <v>1.1210903849270318E-2</v>
      </c>
      <c r="G53" s="21">
        <v>3115</v>
      </c>
      <c r="H53" s="11">
        <f t="shared" si="2"/>
        <v>1.7712500248771071E-3</v>
      </c>
    </row>
    <row r="54" spans="1:8" x14ac:dyDescent="0.45">
      <c r="A54" s="12" t="s">
        <v>57</v>
      </c>
      <c r="B54" s="20">
        <v>1141741</v>
      </c>
      <c r="C54" s="21">
        <v>663592</v>
      </c>
      <c r="D54" s="11">
        <f t="shared" si="0"/>
        <v>0.58121062482647112</v>
      </c>
      <c r="E54" s="21">
        <v>17604</v>
      </c>
      <c r="F54" s="11">
        <f t="shared" si="1"/>
        <v>1.5418558149352611E-2</v>
      </c>
      <c r="G54" s="21">
        <v>3821</v>
      </c>
      <c r="H54" s="11">
        <f t="shared" si="2"/>
        <v>3.3466434156257854E-3</v>
      </c>
    </row>
    <row r="55" spans="1:8" x14ac:dyDescent="0.45">
      <c r="A55" s="12" t="s">
        <v>58</v>
      </c>
      <c r="B55" s="20">
        <v>1087241</v>
      </c>
      <c r="C55" s="21">
        <v>622548</v>
      </c>
      <c r="D55" s="11">
        <f t="shared" si="0"/>
        <v>0.57259430061964178</v>
      </c>
      <c r="E55" s="21">
        <v>14086</v>
      </c>
      <c r="F55" s="11">
        <f t="shared" si="1"/>
        <v>1.2955729226546827E-2</v>
      </c>
      <c r="G55" s="21">
        <v>3311</v>
      </c>
      <c r="H55" s="11">
        <f t="shared" si="2"/>
        <v>3.0453229780701796E-3</v>
      </c>
    </row>
    <row r="56" spans="1:8" x14ac:dyDescent="0.45">
      <c r="A56" s="12" t="s">
        <v>59</v>
      </c>
      <c r="B56" s="20">
        <v>1617517</v>
      </c>
      <c r="C56" s="21">
        <v>954569</v>
      </c>
      <c r="D56" s="11">
        <f t="shared" si="0"/>
        <v>0.59014464762966945</v>
      </c>
      <c r="E56" s="21">
        <v>23635</v>
      </c>
      <c r="F56" s="11">
        <f t="shared" si="1"/>
        <v>1.4611902069653673E-2</v>
      </c>
      <c r="G56" s="21">
        <v>4839</v>
      </c>
      <c r="H56" s="11">
        <f t="shared" si="2"/>
        <v>2.9916223446183254E-3</v>
      </c>
    </row>
    <row r="57" spans="1:8" x14ac:dyDescent="0.45">
      <c r="A57" s="12" t="s">
        <v>60</v>
      </c>
      <c r="B57" s="20">
        <v>1485118</v>
      </c>
      <c r="C57" s="21">
        <v>632759</v>
      </c>
      <c r="D57" s="11">
        <f t="shared" si="0"/>
        <v>0.42606648091262783</v>
      </c>
      <c r="E57" s="21">
        <v>15694</v>
      </c>
      <c r="F57" s="11">
        <f t="shared" si="1"/>
        <v>1.056751046044826E-2</v>
      </c>
      <c r="G57" s="21">
        <v>2568</v>
      </c>
      <c r="H57" s="11">
        <f t="shared" si="2"/>
        <v>1.7291555283822566E-3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B2" sqref="B2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（5月24日公表時点）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直近1週間</v>
      </c>
      <c r="F5" s="84"/>
      <c r="G5" s="85">
        <f>'進捗状況 (都道府県別)'!G5:H5</f>
        <v>44704</v>
      </c>
      <c r="H5" s="86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15029507</v>
      </c>
      <c r="D10" s="11">
        <f>C10/$B10</f>
        <v>0.54555481296039743</v>
      </c>
      <c r="E10" s="21">
        <f>SUM(E11:E30)</f>
        <v>380957</v>
      </c>
      <c r="F10" s="11">
        <f>E10/$B10</f>
        <v>1.382832616405542E-2</v>
      </c>
      <c r="G10" s="21">
        <f>SUM(G11:G30)</f>
        <v>64768</v>
      </c>
      <c r="H10" s="11">
        <f>G10/$B10</f>
        <v>2.3510081951336804E-3</v>
      </c>
    </row>
    <row r="11" spans="1:8" x14ac:dyDescent="0.45">
      <c r="A11" s="12" t="s">
        <v>70</v>
      </c>
      <c r="B11" s="20">
        <v>1961575</v>
      </c>
      <c r="C11" s="21">
        <v>1077885</v>
      </c>
      <c r="D11" s="11">
        <f t="shared" ref="D11:D30" si="0">C11/$B11</f>
        <v>0.54949976422007829</v>
      </c>
      <c r="E11" s="21">
        <v>37162</v>
      </c>
      <c r="F11" s="11">
        <f t="shared" ref="F11:F30" si="1">E11/$B11</f>
        <v>1.8944980436638927E-2</v>
      </c>
      <c r="G11" s="21">
        <v>10648</v>
      </c>
      <c r="H11" s="11">
        <f t="shared" ref="H11:H30" si="2">G11/$B11</f>
        <v>5.42829104163746E-3</v>
      </c>
    </row>
    <row r="12" spans="1:8" x14ac:dyDescent="0.45">
      <c r="A12" s="12" t="s">
        <v>71</v>
      </c>
      <c r="B12" s="20">
        <v>1065932</v>
      </c>
      <c r="C12" s="21">
        <v>584626</v>
      </c>
      <c r="D12" s="11">
        <f t="shared" si="0"/>
        <v>0.54846463001392209</v>
      </c>
      <c r="E12" s="21">
        <v>21478</v>
      </c>
      <c r="F12" s="11">
        <f t="shared" si="1"/>
        <v>2.0149502970170704E-2</v>
      </c>
      <c r="G12" s="21">
        <v>3086</v>
      </c>
      <c r="H12" s="11">
        <f t="shared" si="2"/>
        <v>2.8951190132203556E-3</v>
      </c>
    </row>
    <row r="13" spans="1:8" x14ac:dyDescent="0.45">
      <c r="A13" s="12" t="s">
        <v>72</v>
      </c>
      <c r="B13" s="20">
        <v>1324589</v>
      </c>
      <c r="C13" s="21">
        <v>726876</v>
      </c>
      <c r="D13" s="11">
        <f t="shared" si="0"/>
        <v>0.5487558782384574</v>
      </c>
      <c r="E13" s="21">
        <v>23802</v>
      </c>
      <c r="F13" s="11">
        <f t="shared" si="1"/>
        <v>1.7969347473065229E-2</v>
      </c>
      <c r="G13" s="21">
        <v>3160</v>
      </c>
      <c r="H13" s="11">
        <f t="shared" si="2"/>
        <v>2.3856456606539838E-3</v>
      </c>
    </row>
    <row r="14" spans="1:8" x14ac:dyDescent="0.45">
      <c r="A14" s="12" t="s">
        <v>73</v>
      </c>
      <c r="B14" s="20">
        <v>974726</v>
      </c>
      <c r="C14" s="21">
        <v>572347</v>
      </c>
      <c r="D14" s="11">
        <f t="shared" si="0"/>
        <v>0.58718757886831785</v>
      </c>
      <c r="E14" s="21">
        <v>13976</v>
      </c>
      <c r="F14" s="11">
        <f t="shared" si="1"/>
        <v>1.4338388429158553E-2</v>
      </c>
      <c r="G14" s="21">
        <v>1622</v>
      </c>
      <c r="H14" s="11">
        <f t="shared" si="2"/>
        <v>1.6640573863834554E-3</v>
      </c>
    </row>
    <row r="15" spans="1:8" x14ac:dyDescent="0.45">
      <c r="A15" s="12" t="s">
        <v>74</v>
      </c>
      <c r="B15" s="20">
        <v>3759920</v>
      </c>
      <c r="C15" s="21">
        <v>2163473</v>
      </c>
      <c r="D15" s="11">
        <f t="shared" si="0"/>
        <v>0.57540399795740338</v>
      </c>
      <c r="E15" s="21">
        <v>48877</v>
      </c>
      <c r="F15" s="11">
        <f t="shared" si="1"/>
        <v>1.2999478712313028E-2</v>
      </c>
      <c r="G15" s="21">
        <v>6766</v>
      </c>
      <c r="H15" s="11">
        <f t="shared" si="2"/>
        <v>1.7995063724760101E-3</v>
      </c>
    </row>
    <row r="16" spans="1:8" x14ac:dyDescent="0.45">
      <c r="A16" s="12" t="s">
        <v>75</v>
      </c>
      <c r="B16" s="20">
        <v>1521562.0000000002</v>
      </c>
      <c r="C16" s="21">
        <v>834066</v>
      </c>
      <c r="D16" s="11">
        <f t="shared" si="0"/>
        <v>0.54816432061263354</v>
      </c>
      <c r="E16" s="21">
        <v>19327</v>
      </c>
      <c r="F16" s="11">
        <f t="shared" si="1"/>
        <v>1.2702078521939952E-2</v>
      </c>
      <c r="G16" s="21">
        <v>2357</v>
      </c>
      <c r="H16" s="11">
        <f t="shared" si="2"/>
        <v>1.5490660255710906E-3</v>
      </c>
    </row>
    <row r="17" spans="1:8" x14ac:dyDescent="0.45">
      <c r="A17" s="12" t="s">
        <v>76</v>
      </c>
      <c r="B17" s="20">
        <v>718601</v>
      </c>
      <c r="C17" s="21">
        <v>420662</v>
      </c>
      <c r="D17" s="11">
        <f t="shared" si="0"/>
        <v>0.5853902235037246</v>
      </c>
      <c r="E17" s="21">
        <v>6491</v>
      </c>
      <c r="F17" s="11">
        <f t="shared" si="1"/>
        <v>9.0328290664777808E-3</v>
      </c>
      <c r="G17" s="21">
        <v>303</v>
      </c>
      <c r="H17" s="11">
        <f t="shared" si="2"/>
        <v>4.2165262781432256E-4</v>
      </c>
    </row>
    <row r="18" spans="1:8" x14ac:dyDescent="0.45">
      <c r="A18" s="12" t="s">
        <v>77</v>
      </c>
      <c r="B18" s="20">
        <v>784774</v>
      </c>
      <c r="C18" s="21">
        <v>479797</v>
      </c>
      <c r="D18" s="11">
        <f t="shared" si="0"/>
        <v>0.61138238524721766</v>
      </c>
      <c r="E18" s="21">
        <v>13392</v>
      </c>
      <c r="F18" s="11">
        <f t="shared" si="1"/>
        <v>1.7064785530611359E-2</v>
      </c>
      <c r="G18" s="21">
        <v>1860</v>
      </c>
      <c r="H18" s="11">
        <f t="shared" si="2"/>
        <v>2.3701091014738003E-3</v>
      </c>
    </row>
    <row r="19" spans="1:8" x14ac:dyDescent="0.45">
      <c r="A19" s="12" t="s">
        <v>78</v>
      </c>
      <c r="B19" s="20">
        <v>694295.99999999988</v>
      </c>
      <c r="C19" s="21">
        <v>402225</v>
      </c>
      <c r="D19" s="11">
        <f t="shared" si="0"/>
        <v>0.57932783711846259</v>
      </c>
      <c r="E19" s="21">
        <v>16355</v>
      </c>
      <c r="F19" s="11">
        <f t="shared" si="1"/>
        <v>2.3556235380875021E-2</v>
      </c>
      <c r="G19" s="21">
        <v>2561</v>
      </c>
      <c r="H19" s="11">
        <f t="shared" si="2"/>
        <v>3.6886284812241471E-3</v>
      </c>
    </row>
    <row r="20" spans="1:8" x14ac:dyDescent="0.45">
      <c r="A20" s="12" t="s">
        <v>79</v>
      </c>
      <c r="B20" s="20">
        <v>799966</v>
      </c>
      <c r="C20" s="21">
        <v>481116</v>
      </c>
      <c r="D20" s="11">
        <f t="shared" si="0"/>
        <v>0.60142056037381586</v>
      </c>
      <c r="E20" s="21">
        <v>8905</v>
      </c>
      <c r="F20" s="11">
        <f t="shared" si="1"/>
        <v>1.1131723098231674E-2</v>
      </c>
      <c r="G20" s="21">
        <v>947</v>
      </c>
      <c r="H20" s="11">
        <f t="shared" si="2"/>
        <v>1.1838003115132393E-3</v>
      </c>
    </row>
    <row r="21" spans="1:8" x14ac:dyDescent="0.45">
      <c r="A21" s="12" t="s">
        <v>80</v>
      </c>
      <c r="B21" s="20">
        <v>2300944</v>
      </c>
      <c r="C21" s="21">
        <v>1225198</v>
      </c>
      <c r="D21" s="11">
        <f t="shared" si="0"/>
        <v>0.53247623584059411</v>
      </c>
      <c r="E21" s="21">
        <v>32303</v>
      </c>
      <c r="F21" s="11">
        <f t="shared" si="1"/>
        <v>1.4039020506366082E-2</v>
      </c>
      <c r="G21" s="21">
        <v>3868</v>
      </c>
      <c r="H21" s="11">
        <f t="shared" si="2"/>
        <v>1.6810491693843917E-3</v>
      </c>
    </row>
    <row r="22" spans="1:8" x14ac:dyDescent="0.45">
      <c r="A22" s="12" t="s">
        <v>81</v>
      </c>
      <c r="B22" s="20">
        <v>1400720</v>
      </c>
      <c r="C22" s="21">
        <v>734790</v>
      </c>
      <c r="D22" s="11">
        <f t="shared" si="0"/>
        <v>0.52458021588897141</v>
      </c>
      <c r="E22" s="21">
        <v>19152</v>
      </c>
      <c r="F22" s="11">
        <f t="shared" si="1"/>
        <v>1.3672968187789137E-2</v>
      </c>
      <c r="G22" s="21">
        <v>2562</v>
      </c>
      <c r="H22" s="11">
        <f t="shared" si="2"/>
        <v>1.829059340910389E-3</v>
      </c>
    </row>
    <row r="23" spans="1:8" x14ac:dyDescent="0.45">
      <c r="A23" s="12" t="s">
        <v>82</v>
      </c>
      <c r="B23" s="20">
        <v>2739963</v>
      </c>
      <c r="C23" s="21">
        <v>1278005</v>
      </c>
      <c r="D23" s="11">
        <f t="shared" si="0"/>
        <v>0.46643148100905013</v>
      </c>
      <c r="E23" s="21">
        <v>35044</v>
      </c>
      <c r="F23" s="11">
        <f t="shared" si="1"/>
        <v>1.2789953732951869E-2</v>
      </c>
      <c r="G23" s="21">
        <v>5208</v>
      </c>
      <c r="H23" s="11">
        <f t="shared" si="2"/>
        <v>1.9007555941448844E-3</v>
      </c>
    </row>
    <row r="24" spans="1:8" x14ac:dyDescent="0.45">
      <c r="A24" s="12" t="s">
        <v>83</v>
      </c>
      <c r="B24" s="20">
        <v>831479.00000000012</v>
      </c>
      <c r="C24" s="21">
        <v>438788</v>
      </c>
      <c r="D24" s="11">
        <f t="shared" si="0"/>
        <v>0.52771988228205391</v>
      </c>
      <c r="E24" s="21">
        <v>7205</v>
      </c>
      <c r="F24" s="11">
        <f t="shared" si="1"/>
        <v>8.665281985474076E-3</v>
      </c>
      <c r="G24" s="21">
        <v>1791</v>
      </c>
      <c r="H24" s="11">
        <f t="shared" si="2"/>
        <v>2.153993065369059E-3</v>
      </c>
    </row>
    <row r="25" spans="1:8" x14ac:dyDescent="0.45">
      <c r="A25" s="12" t="s">
        <v>84</v>
      </c>
      <c r="B25" s="20">
        <v>1526835</v>
      </c>
      <c r="C25" s="21">
        <v>794605</v>
      </c>
      <c r="D25" s="11">
        <f t="shared" si="0"/>
        <v>0.5204262412113948</v>
      </c>
      <c r="E25" s="21">
        <v>18021</v>
      </c>
      <c r="F25" s="11">
        <f t="shared" si="1"/>
        <v>1.1802847065989448E-2</v>
      </c>
      <c r="G25" s="21">
        <v>1848</v>
      </c>
      <c r="H25" s="11">
        <f t="shared" si="2"/>
        <v>1.2103468940651741E-3</v>
      </c>
    </row>
    <row r="26" spans="1:8" x14ac:dyDescent="0.45">
      <c r="A26" s="12" t="s">
        <v>85</v>
      </c>
      <c r="B26" s="20">
        <v>708155</v>
      </c>
      <c r="C26" s="21">
        <v>372235</v>
      </c>
      <c r="D26" s="11">
        <f t="shared" si="0"/>
        <v>0.52564057303838851</v>
      </c>
      <c r="E26" s="21">
        <v>9598</v>
      </c>
      <c r="F26" s="11">
        <f t="shared" si="1"/>
        <v>1.3553529947539734E-2</v>
      </c>
      <c r="G26" s="21">
        <v>2103</v>
      </c>
      <c r="H26" s="11">
        <f t="shared" si="2"/>
        <v>2.9696888393077785E-3</v>
      </c>
    </row>
    <row r="27" spans="1:8" x14ac:dyDescent="0.45">
      <c r="A27" s="12" t="s">
        <v>86</v>
      </c>
      <c r="B27" s="20">
        <v>1194817</v>
      </c>
      <c r="C27" s="21">
        <v>641846</v>
      </c>
      <c r="D27" s="11">
        <f t="shared" si="0"/>
        <v>0.53719188796275918</v>
      </c>
      <c r="E27" s="21">
        <v>13684</v>
      </c>
      <c r="F27" s="11">
        <f t="shared" si="1"/>
        <v>1.1452799884835921E-2</v>
      </c>
      <c r="G27" s="21">
        <v>1370</v>
      </c>
      <c r="H27" s="11">
        <f t="shared" si="2"/>
        <v>1.1466191056873146E-3</v>
      </c>
    </row>
    <row r="28" spans="1:8" x14ac:dyDescent="0.45">
      <c r="A28" s="12" t="s">
        <v>87</v>
      </c>
      <c r="B28" s="20">
        <v>944709</v>
      </c>
      <c r="C28" s="21">
        <v>539120</v>
      </c>
      <c r="D28" s="11">
        <f t="shared" si="0"/>
        <v>0.57067308557449969</v>
      </c>
      <c r="E28" s="21">
        <v>15849</v>
      </c>
      <c r="F28" s="11">
        <f t="shared" si="1"/>
        <v>1.677659469741476E-2</v>
      </c>
      <c r="G28" s="21">
        <v>5654</v>
      </c>
      <c r="H28" s="11">
        <f t="shared" si="2"/>
        <v>5.9849117558952013E-3</v>
      </c>
    </row>
    <row r="29" spans="1:8" x14ac:dyDescent="0.45">
      <c r="A29" s="12" t="s">
        <v>88</v>
      </c>
      <c r="B29" s="20">
        <v>1562767</v>
      </c>
      <c r="C29" s="21">
        <v>831193</v>
      </c>
      <c r="D29" s="11">
        <f t="shared" si="0"/>
        <v>0.53187263360436965</v>
      </c>
      <c r="E29" s="21">
        <v>12031</v>
      </c>
      <c r="F29" s="11">
        <f t="shared" si="1"/>
        <v>7.6985244761375174E-3</v>
      </c>
      <c r="G29" s="21">
        <v>5444</v>
      </c>
      <c r="H29" s="11">
        <f t="shared" si="2"/>
        <v>3.4835647284592007E-3</v>
      </c>
    </row>
    <row r="30" spans="1:8" x14ac:dyDescent="0.45">
      <c r="A30" s="12" t="s">
        <v>89</v>
      </c>
      <c r="B30" s="20">
        <v>732702</v>
      </c>
      <c r="C30" s="21">
        <v>430654</v>
      </c>
      <c r="D30" s="11">
        <f t="shared" si="0"/>
        <v>0.58776146373286819</v>
      </c>
      <c r="E30" s="21">
        <v>8305</v>
      </c>
      <c r="F30" s="11">
        <f t="shared" si="1"/>
        <v>1.1334758196374516E-2</v>
      </c>
      <c r="G30" s="21">
        <v>1610</v>
      </c>
      <c r="H30" s="11">
        <f t="shared" si="2"/>
        <v>2.1973462608263659E-3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83" t="str">
        <f>E5</f>
        <v>直近1週間</v>
      </c>
      <c r="F34" s="84"/>
      <c r="G34" s="83">
        <f>'進捗状況 (都道府県別)'!G5:H5</f>
        <v>44704</v>
      </c>
      <c r="H34" s="84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5344636</v>
      </c>
      <c r="D39" s="11">
        <f>C39/$B39</f>
        <v>0.55831696658530039</v>
      </c>
      <c r="E39" s="21">
        <v>88035</v>
      </c>
      <c r="F39" s="11">
        <f>E39/$B39</f>
        <v>9.1964044236757976E-3</v>
      </c>
      <c r="G39" s="21">
        <v>11390</v>
      </c>
      <c r="H39" s="11">
        <f>G39/$B39</f>
        <v>1.1898341158137937E-3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view="pageBreakPreview" zoomScale="99" zoomScaleNormal="100" zoomScaleSheetLayoutView="99" workbookViewId="0">
      <selection activeCell="B4" sqref="B4:B6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4" width="13.09765625" customWidth="1"/>
    <col min="16" max="16" width="11.59765625" bestFit="1" customWidth="1"/>
  </cols>
  <sheetData>
    <row r="1" spans="1:16" x14ac:dyDescent="0.45">
      <c r="A1" s="22" t="s">
        <v>94</v>
      </c>
      <c r="B1" s="23"/>
      <c r="C1" s="24"/>
      <c r="D1" s="24"/>
      <c r="E1" s="24"/>
      <c r="F1" s="24"/>
      <c r="J1" s="25"/>
    </row>
    <row r="2" spans="1:16" x14ac:dyDescent="0.45">
      <c r="A2" s="22"/>
      <c r="B2" s="22"/>
      <c r="C2" s="22"/>
      <c r="D2" s="22"/>
      <c r="E2" s="22"/>
      <c r="F2" s="22"/>
      <c r="G2" s="22"/>
      <c r="H2" s="22"/>
      <c r="I2" s="22"/>
      <c r="N2" s="26" t="str">
        <f>'進捗状況 (都道府県別)'!H3</f>
        <v>（5月24日公表時点）</v>
      </c>
    </row>
    <row r="3" spans="1:16" x14ac:dyDescent="0.45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7"/>
    </row>
    <row r="4" spans="1:16" x14ac:dyDescent="0.45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8"/>
      <c r="M4" s="98"/>
      <c r="N4" s="92"/>
    </row>
    <row r="5" spans="1:16" x14ac:dyDescent="0.45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  <c r="M5" s="61" t="s">
        <v>103</v>
      </c>
      <c r="N5" s="61" t="s">
        <v>104</v>
      </c>
    </row>
    <row r="6" spans="1:16" x14ac:dyDescent="0.45">
      <c r="A6" s="90"/>
      <c r="B6" s="90"/>
      <c r="C6" s="29" t="s">
        <v>9</v>
      </c>
      <c r="D6" s="29" t="s">
        <v>105</v>
      </c>
      <c r="E6" s="29" t="s">
        <v>9</v>
      </c>
      <c r="F6" s="29" t="s">
        <v>105</v>
      </c>
      <c r="G6" s="29" t="s">
        <v>9</v>
      </c>
      <c r="H6" s="29" t="s">
        <v>105</v>
      </c>
      <c r="I6" s="99" t="s">
        <v>9</v>
      </c>
      <c r="J6" s="100"/>
      <c r="K6" s="100"/>
      <c r="L6" s="100"/>
      <c r="M6" s="100"/>
      <c r="N6" s="101"/>
      <c r="P6" s="30" t="s">
        <v>106</v>
      </c>
    </row>
    <row r="7" spans="1:16" x14ac:dyDescent="0.45">
      <c r="A7" s="31" t="s">
        <v>13</v>
      </c>
      <c r="B7" s="32">
        <f>C7+E7+G7</f>
        <v>278247379</v>
      </c>
      <c r="C7" s="32">
        <f t="shared" ref="C7:J7" si="0">SUM(C8:C54)</f>
        <v>103449326</v>
      </c>
      <c r="D7" s="33">
        <f t="shared" ref="D7:D54" si="1">C7/P7</f>
        <v>0.81684476749086665</v>
      </c>
      <c r="E7" s="32">
        <f t="shared" si="0"/>
        <v>101878656</v>
      </c>
      <c r="F7" s="34">
        <f t="shared" ref="F7:F54" si="2">E7/P7</f>
        <v>0.80444262220328044</v>
      </c>
      <c r="G7" s="35">
        <f t="shared" si="0"/>
        <v>72919397</v>
      </c>
      <c r="H7" s="34">
        <f t="shared" ref="H7:H54" si="3">G7/P7</f>
        <v>0.57577782467175476</v>
      </c>
      <c r="I7" s="35">
        <f t="shared" si="0"/>
        <v>1020902</v>
      </c>
      <c r="J7" s="35">
        <f t="shared" si="0"/>
        <v>5221290</v>
      </c>
      <c r="K7" s="35">
        <f>SUM(K8:K54)</f>
        <v>23143866</v>
      </c>
      <c r="L7" s="35">
        <f>SUM(L8:L54)</f>
        <v>25321072</v>
      </c>
      <c r="M7" s="35">
        <f>SUM(M8:M54)</f>
        <v>13602069</v>
      </c>
      <c r="N7" s="35">
        <f>SUM(N8:N54)</f>
        <v>4610198</v>
      </c>
      <c r="P7" s="1">
        <v>126645025</v>
      </c>
    </row>
    <row r="8" spans="1:16" x14ac:dyDescent="0.45">
      <c r="A8" s="36" t="s">
        <v>14</v>
      </c>
      <c r="B8" s="32">
        <f t="shared" ref="B8:B54" si="4">C8+E8+G8</f>
        <v>11654847</v>
      </c>
      <c r="C8" s="37">
        <f>SUM(一般接種!D7+一般接種!G7+一般接種!J7+医療従事者等!C5)</f>
        <v>4306467</v>
      </c>
      <c r="D8" s="33">
        <f t="shared" si="1"/>
        <v>0.8239514269593462</v>
      </c>
      <c r="E8" s="37">
        <f>SUM(一般接種!E7+一般接種!H7+一般接種!K7+医療従事者等!D5)</f>
        <v>4235774</v>
      </c>
      <c r="F8" s="34">
        <f t="shared" si="2"/>
        <v>0.81042581577364881</v>
      </c>
      <c r="G8" s="32">
        <f>SUM(I8:N8)</f>
        <v>3112606</v>
      </c>
      <c r="H8" s="34">
        <f t="shared" si="3"/>
        <v>0.59553136138329232</v>
      </c>
      <c r="I8" s="38">
        <v>41782</v>
      </c>
      <c r="J8" s="38">
        <v>228452</v>
      </c>
      <c r="K8" s="38">
        <v>918432</v>
      </c>
      <c r="L8" s="38">
        <v>1069565</v>
      </c>
      <c r="M8" s="38">
        <v>650193</v>
      </c>
      <c r="N8" s="38">
        <v>204182</v>
      </c>
      <c r="P8" s="1">
        <v>5226603</v>
      </c>
    </row>
    <row r="9" spans="1:16" x14ac:dyDescent="0.45">
      <c r="A9" s="36" t="s">
        <v>15</v>
      </c>
      <c r="B9" s="32">
        <f t="shared" si="4"/>
        <v>2942343</v>
      </c>
      <c r="C9" s="37">
        <f>SUM(一般接種!D8+一般接種!G8+一般接種!J8+医療従事者等!C6)</f>
        <v>1088426</v>
      </c>
      <c r="D9" s="33">
        <f t="shared" si="1"/>
        <v>0.86409418750967559</v>
      </c>
      <c r="E9" s="37">
        <f>SUM(一般接種!E8+一般接種!H8+一般接種!K8+医療従事者等!D6)</f>
        <v>1070555</v>
      </c>
      <c r="F9" s="34">
        <f t="shared" si="2"/>
        <v>0.84990651905542569</v>
      </c>
      <c r="G9" s="32">
        <f t="shared" ref="G9:G54" si="5">SUM(I9:N9)</f>
        <v>783362</v>
      </c>
      <c r="H9" s="34">
        <f t="shared" si="3"/>
        <v>0.62190589981859534</v>
      </c>
      <c r="I9" s="38">
        <v>10613</v>
      </c>
      <c r="J9" s="38">
        <v>43666</v>
      </c>
      <c r="K9" s="38">
        <v>227320</v>
      </c>
      <c r="L9" s="38">
        <v>262777</v>
      </c>
      <c r="M9" s="38">
        <v>180463</v>
      </c>
      <c r="N9" s="38">
        <v>58523</v>
      </c>
      <c r="P9" s="1">
        <v>1259615</v>
      </c>
    </row>
    <row r="10" spans="1:16" x14ac:dyDescent="0.45">
      <c r="A10" s="36" t="s">
        <v>16</v>
      </c>
      <c r="B10" s="32">
        <f t="shared" si="4"/>
        <v>2859684</v>
      </c>
      <c r="C10" s="37">
        <f>SUM(一般接種!D9+一般接種!G9+一般接種!J9+医療従事者等!C7)</f>
        <v>1053579</v>
      </c>
      <c r="D10" s="33">
        <f t="shared" si="1"/>
        <v>0.86300716811527967</v>
      </c>
      <c r="E10" s="37">
        <f>SUM(一般接種!E9+一般接種!H9+一般接種!K9+医療従事者等!D7)</f>
        <v>1036221</v>
      </c>
      <c r="F10" s="34">
        <f t="shared" si="2"/>
        <v>0.8487888907728639</v>
      </c>
      <c r="G10" s="32">
        <f t="shared" si="5"/>
        <v>769884</v>
      </c>
      <c r="H10" s="34">
        <f t="shared" si="3"/>
        <v>0.63062704421525484</v>
      </c>
      <c r="I10" s="38">
        <v>10306</v>
      </c>
      <c r="J10" s="38">
        <v>47483</v>
      </c>
      <c r="K10" s="38">
        <v>220668</v>
      </c>
      <c r="L10" s="38">
        <v>256072</v>
      </c>
      <c r="M10" s="38">
        <v>168017</v>
      </c>
      <c r="N10" s="38">
        <v>67338</v>
      </c>
      <c r="P10" s="1">
        <v>1220823</v>
      </c>
    </row>
    <row r="11" spans="1:16" x14ac:dyDescent="0.45">
      <c r="A11" s="36" t="s">
        <v>17</v>
      </c>
      <c r="B11" s="32">
        <f t="shared" si="4"/>
        <v>5169042</v>
      </c>
      <c r="C11" s="37">
        <f>SUM(一般接種!D10+一般接種!G10+一般接種!J10+医療従事者等!C8)</f>
        <v>1925834</v>
      </c>
      <c r="D11" s="33">
        <f t="shared" si="1"/>
        <v>0.84392781910868109</v>
      </c>
      <c r="E11" s="37">
        <f>SUM(一般接種!E10+一般接種!H10+一般接種!K10+医療従事者等!D8)</f>
        <v>1886464</v>
      </c>
      <c r="F11" s="34">
        <f t="shared" si="2"/>
        <v>0.82667532577939684</v>
      </c>
      <c r="G11" s="32">
        <f t="shared" si="5"/>
        <v>1356744</v>
      </c>
      <c r="H11" s="34">
        <f t="shared" si="3"/>
        <v>0.59454449605147086</v>
      </c>
      <c r="I11" s="38">
        <v>18691</v>
      </c>
      <c r="J11" s="38">
        <v>123743</v>
      </c>
      <c r="K11" s="38">
        <v>458529</v>
      </c>
      <c r="L11" s="38">
        <v>391918</v>
      </c>
      <c r="M11" s="38">
        <v>267905</v>
      </c>
      <c r="N11" s="38">
        <v>95958</v>
      </c>
      <c r="P11" s="1">
        <v>2281989</v>
      </c>
    </row>
    <row r="12" spans="1:16" x14ac:dyDescent="0.45">
      <c r="A12" s="36" t="s">
        <v>18</v>
      </c>
      <c r="B12" s="32">
        <f t="shared" si="4"/>
        <v>2331861</v>
      </c>
      <c r="C12" s="37">
        <f>SUM(一般接種!D11+一般接種!G11+一般接種!J11+医療従事者等!C9)</f>
        <v>850593</v>
      </c>
      <c r="D12" s="33">
        <f t="shared" si="1"/>
        <v>0.8757371654957129</v>
      </c>
      <c r="E12" s="37">
        <f>SUM(一般接種!E11+一般接種!H11+一般接種!K11+医療従事者等!D9)</f>
        <v>837193</v>
      </c>
      <c r="F12" s="34">
        <f t="shared" si="2"/>
        <v>0.86194105146980093</v>
      </c>
      <c r="G12" s="32">
        <f t="shared" si="5"/>
        <v>644075</v>
      </c>
      <c r="H12" s="34">
        <f t="shared" si="3"/>
        <v>0.66311433889845239</v>
      </c>
      <c r="I12" s="38">
        <v>4869</v>
      </c>
      <c r="J12" s="38">
        <v>29570</v>
      </c>
      <c r="K12" s="38">
        <v>127202</v>
      </c>
      <c r="L12" s="38">
        <v>228609</v>
      </c>
      <c r="M12" s="38">
        <v>188768</v>
      </c>
      <c r="N12" s="38">
        <v>65057</v>
      </c>
      <c r="P12" s="1">
        <v>971288</v>
      </c>
    </row>
    <row r="13" spans="1:16" x14ac:dyDescent="0.45">
      <c r="A13" s="36" t="s">
        <v>19</v>
      </c>
      <c r="B13" s="32">
        <f t="shared" si="4"/>
        <v>2545058</v>
      </c>
      <c r="C13" s="37">
        <f>SUM(一般接種!D12+一般接種!G12+一般接種!J12+医療従事者等!C10)</f>
        <v>930444</v>
      </c>
      <c r="D13" s="33">
        <f t="shared" si="1"/>
        <v>0.86992993393557361</v>
      </c>
      <c r="E13" s="37">
        <f>SUM(一般接種!E12+一般接種!H12+一般接種!K12+医療従事者等!D10)</f>
        <v>917015</v>
      </c>
      <c r="F13" s="34">
        <f t="shared" si="2"/>
        <v>0.85737432706098382</v>
      </c>
      <c r="G13" s="32">
        <f t="shared" si="5"/>
        <v>697599</v>
      </c>
      <c r="H13" s="34">
        <f t="shared" si="3"/>
        <v>0.65222866930575318</v>
      </c>
      <c r="I13" s="38">
        <v>9634</v>
      </c>
      <c r="J13" s="38">
        <v>34614</v>
      </c>
      <c r="K13" s="38">
        <v>192484</v>
      </c>
      <c r="L13" s="38">
        <v>270049</v>
      </c>
      <c r="M13" s="38">
        <v>141391</v>
      </c>
      <c r="N13" s="38">
        <v>49427</v>
      </c>
      <c r="P13" s="1">
        <v>1069562</v>
      </c>
    </row>
    <row r="14" spans="1:16" x14ac:dyDescent="0.45">
      <c r="A14" s="36" t="s">
        <v>20</v>
      </c>
      <c r="B14" s="32">
        <f t="shared" si="4"/>
        <v>4332540</v>
      </c>
      <c r="C14" s="37">
        <f>SUM(一般接種!D13+一般接種!G13+一般接種!J13+医療従事者等!C11)</f>
        <v>1588298</v>
      </c>
      <c r="D14" s="33">
        <f t="shared" si="1"/>
        <v>0.85297941687132361</v>
      </c>
      <c r="E14" s="37">
        <f>SUM(一般接種!E13+一般接種!H13+一般接種!K13+医療従事者等!D11)</f>
        <v>1563152</v>
      </c>
      <c r="F14" s="34">
        <f t="shared" si="2"/>
        <v>0.83947501126441215</v>
      </c>
      <c r="G14" s="32">
        <f t="shared" si="5"/>
        <v>1181090</v>
      </c>
      <c r="H14" s="34">
        <f t="shared" si="3"/>
        <v>0.63429246871339739</v>
      </c>
      <c r="I14" s="38">
        <v>18948</v>
      </c>
      <c r="J14" s="38">
        <v>74721</v>
      </c>
      <c r="K14" s="38">
        <v>345044</v>
      </c>
      <c r="L14" s="38">
        <v>416876</v>
      </c>
      <c r="M14" s="38">
        <v>233566</v>
      </c>
      <c r="N14" s="38">
        <v>91935</v>
      </c>
      <c r="P14" s="1">
        <v>1862059</v>
      </c>
    </row>
    <row r="15" spans="1:16" x14ac:dyDescent="0.45">
      <c r="A15" s="36" t="s">
        <v>21</v>
      </c>
      <c r="B15" s="32">
        <f t="shared" si="4"/>
        <v>6670610</v>
      </c>
      <c r="C15" s="37">
        <f>SUM(一般接種!D14+一般接種!G14+一般接種!J14+医療従事者等!C12)</f>
        <v>2464371</v>
      </c>
      <c r="D15" s="33">
        <f t="shared" si="1"/>
        <v>0.84754004488121948</v>
      </c>
      <c r="E15" s="37">
        <f>SUM(一般接種!E14+一般接種!H14+一般接種!K14+医療従事者等!D12)</f>
        <v>2425942</v>
      </c>
      <c r="F15" s="34">
        <f t="shared" si="2"/>
        <v>0.83432364346084076</v>
      </c>
      <c r="G15" s="32">
        <f t="shared" si="5"/>
        <v>1780297</v>
      </c>
      <c r="H15" s="34">
        <f t="shared" si="3"/>
        <v>0.61227509952109505</v>
      </c>
      <c r="I15" s="38">
        <v>21076</v>
      </c>
      <c r="J15" s="38">
        <v>138959</v>
      </c>
      <c r="K15" s="38">
        <v>552840</v>
      </c>
      <c r="L15" s="38">
        <v>590742</v>
      </c>
      <c r="M15" s="38">
        <v>344854</v>
      </c>
      <c r="N15" s="38">
        <v>131826</v>
      </c>
      <c r="P15" s="1">
        <v>2907675</v>
      </c>
    </row>
    <row r="16" spans="1:16" x14ac:dyDescent="0.45">
      <c r="A16" s="39" t="s">
        <v>22</v>
      </c>
      <c r="B16" s="32">
        <f t="shared" si="4"/>
        <v>4383613</v>
      </c>
      <c r="C16" s="37">
        <f>SUM(一般接種!D15+一般接種!G15+一般接種!J15+医療従事者等!C13)</f>
        <v>1624897</v>
      </c>
      <c r="D16" s="33">
        <f t="shared" si="1"/>
        <v>0.83097891429941995</v>
      </c>
      <c r="E16" s="37">
        <f>SUM(一般接種!E15+一般接種!H15+一般接種!K15+医療従事者等!D13)</f>
        <v>1600650</v>
      </c>
      <c r="F16" s="34">
        <f t="shared" si="2"/>
        <v>0.81857890018466806</v>
      </c>
      <c r="G16" s="32">
        <f t="shared" si="5"/>
        <v>1158066</v>
      </c>
      <c r="H16" s="34">
        <f t="shared" si="3"/>
        <v>0.59223964803127338</v>
      </c>
      <c r="I16" s="38">
        <v>14723</v>
      </c>
      <c r="J16" s="38">
        <v>72062</v>
      </c>
      <c r="K16" s="38">
        <v>366448</v>
      </c>
      <c r="L16" s="38">
        <v>346502</v>
      </c>
      <c r="M16" s="38">
        <v>252342</v>
      </c>
      <c r="N16" s="38">
        <v>105989</v>
      </c>
      <c r="P16" s="1">
        <v>1955401</v>
      </c>
    </row>
    <row r="17" spans="1:16" x14ac:dyDescent="0.45">
      <c r="A17" s="36" t="s">
        <v>23</v>
      </c>
      <c r="B17" s="32">
        <f t="shared" si="4"/>
        <v>4391750</v>
      </c>
      <c r="C17" s="37">
        <f>SUM(一般接種!D16+一般接種!G16+一般接種!J16+医療従事者等!C14)</f>
        <v>1609352</v>
      </c>
      <c r="D17" s="33">
        <f t="shared" si="1"/>
        <v>0.82189427409515647</v>
      </c>
      <c r="E17" s="37">
        <f>SUM(一般接種!E16+一般接種!H16+一般接種!K16+医療従事者等!D14)</f>
        <v>1581874</v>
      </c>
      <c r="F17" s="34">
        <f t="shared" si="2"/>
        <v>0.80786129009688468</v>
      </c>
      <c r="G17" s="32">
        <f t="shared" si="5"/>
        <v>1200524</v>
      </c>
      <c r="H17" s="34">
        <f t="shared" si="3"/>
        <v>0.6131062697991575</v>
      </c>
      <c r="I17" s="38">
        <v>16169</v>
      </c>
      <c r="J17" s="38">
        <v>71554</v>
      </c>
      <c r="K17" s="38">
        <v>401828</v>
      </c>
      <c r="L17" s="38">
        <v>435153</v>
      </c>
      <c r="M17" s="38">
        <v>216780</v>
      </c>
      <c r="N17" s="38">
        <v>59040</v>
      </c>
      <c r="P17" s="1">
        <v>1958101</v>
      </c>
    </row>
    <row r="18" spans="1:16" x14ac:dyDescent="0.45">
      <c r="A18" s="36" t="s">
        <v>24</v>
      </c>
      <c r="B18" s="32">
        <f t="shared" si="4"/>
        <v>16341107</v>
      </c>
      <c r="C18" s="37">
        <f>SUM(一般接種!D17+一般接種!G17+一般接種!J17+医療従事者等!C15)</f>
        <v>6111961</v>
      </c>
      <c r="D18" s="33">
        <f t="shared" si="1"/>
        <v>0.82663337210005305</v>
      </c>
      <c r="E18" s="37">
        <f>SUM(一般接種!E17+一般接種!H17+一般接種!K17+医療従事者等!D15)</f>
        <v>6014598</v>
      </c>
      <c r="F18" s="34">
        <f t="shared" si="2"/>
        <v>0.81346517534490725</v>
      </c>
      <c r="G18" s="32">
        <f t="shared" si="5"/>
        <v>4214548</v>
      </c>
      <c r="H18" s="34">
        <f t="shared" si="3"/>
        <v>0.57001116746614289</v>
      </c>
      <c r="I18" s="38">
        <v>49064</v>
      </c>
      <c r="J18" s="38">
        <v>266997</v>
      </c>
      <c r="K18" s="38">
        <v>1309319</v>
      </c>
      <c r="L18" s="38">
        <v>1408758</v>
      </c>
      <c r="M18" s="38">
        <v>832166</v>
      </c>
      <c r="N18" s="38">
        <v>348244</v>
      </c>
      <c r="P18" s="1">
        <v>7393799</v>
      </c>
    </row>
    <row r="19" spans="1:16" x14ac:dyDescent="0.45">
      <c r="A19" s="36" t="s">
        <v>25</v>
      </c>
      <c r="B19" s="32">
        <f t="shared" si="4"/>
        <v>14049754</v>
      </c>
      <c r="C19" s="37">
        <f>SUM(一般接種!D18+一般接種!G18+一般接種!J18+医療従事者等!C16)</f>
        <v>5215809</v>
      </c>
      <c r="D19" s="33">
        <f t="shared" si="1"/>
        <v>0.8249087601053442</v>
      </c>
      <c r="E19" s="37">
        <f>SUM(一般接種!E18+一般接種!H18+一般接種!K18+医療従事者等!D16)</f>
        <v>5142414</v>
      </c>
      <c r="F19" s="34">
        <f t="shared" si="2"/>
        <v>0.81330093887417343</v>
      </c>
      <c r="G19" s="32">
        <f t="shared" si="5"/>
        <v>3691531</v>
      </c>
      <c r="H19" s="34">
        <f t="shared" si="3"/>
        <v>0.58383584600211424</v>
      </c>
      <c r="I19" s="38">
        <v>42855</v>
      </c>
      <c r="J19" s="38">
        <v>211232</v>
      </c>
      <c r="K19" s="38">
        <v>1082999</v>
      </c>
      <c r="L19" s="38">
        <v>1316525</v>
      </c>
      <c r="M19" s="38">
        <v>750166</v>
      </c>
      <c r="N19" s="38">
        <v>287754</v>
      </c>
      <c r="P19" s="1">
        <v>6322892</v>
      </c>
    </row>
    <row r="20" spans="1:16" x14ac:dyDescent="0.45">
      <c r="A20" s="36" t="s">
        <v>26</v>
      </c>
      <c r="B20" s="32">
        <f t="shared" si="4"/>
        <v>30226171</v>
      </c>
      <c r="C20" s="37">
        <f>SUM(一般接種!D19+一般接種!G19+一般接種!J19+医療従事者等!C17)</f>
        <v>11269299</v>
      </c>
      <c r="D20" s="33">
        <f t="shared" si="1"/>
        <v>0.81405989845361615</v>
      </c>
      <c r="E20" s="37">
        <f>SUM(一般接種!E19+一般接種!H19+一般接種!K19+医療従事者等!D17)</f>
        <v>11112543</v>
      </c>
      <c r="F20" s="34">
        <f t="shared" si="2"/>
        <v>0.8027363215885428</v>
      </c>
      <c r="G20" s="32">
        <f t="shared" si="5"/>
        <v>7844329</v>
      </c>
      <c r="H20" s="34">
        <f t="shared" si="3"/>
        <v>0.56665047836398308</v>
      </c>
      <c r="I20" s="38">
        <v>100384</v>
      </c>
      <c r="J20" s="38">
        <v>599654</v>
      </c>
      <c r="K20" s="38">
        <v>2620065</v>
      </c>
      <c r="L20" s="38">
        <v>2918377</v>
      </c>
      <c r="M20" s="38">
        <v>1238355</v>
      </c>
      <c r="N20" s="38">
        <v>367494</v>
      </c>
      <c r="P20" s="1">
        <v>13843329</v>
      </c>
    </row>
    <row r="21" spans="1:16" x14ac:dyDescent="0.45">
      <c r="A21" s="36" t="s">
        <v>27</v>
      </c>
      <c r="B21" s="32">
        <f t="shared" si="4"/>
        <v>20354719</v>
      </c>
      <c r="C21" s="37">
        <f>SUM(一般接種!D20+一般接種!G20+一般接種!J20+医療従事者等!C18)</f>
        <v>7587642</v>
      </c>
      <c r="D21" s="33">
        <f t="shared" si="1"/>
        <v>0.8229362771287323</v>
      </c>
      <c r="E21" s="37">
        <f>SUM(一般接種!E20+一般接種!H20+一般接種!K20+医療従事者等!D18)</f>
        <v>7488861</v>
      </c>
      <c r="F21" s="34">
        <f t="shared" si="2"/>
        <v>0.81222274209491629</v>
      </c>
      <c r="G21" s="32">
        <f t="shared" si="5"/>
        <v>5278216</v>
      </c>
      <c r="H21" s="34">
        <f t="shared" si="3"/>
        <v>0.57246183002852646</v>
      </c>
      <c r="I21" s="38">
        <v>49865</v>
      </c>
      <c r="J21" s="38">
        <v>297662</v>
      </c>
      <c r="K21" s="38">
        <v>1444141</v>
      </c>
      <c r="L21" s="38">
        <v>2036441</v>
      </c>
      <c r="M21" s="38">
        <v>1090191</v>
      </c>
      <c r="N21" s="38">
        <v>359916</v>
      </c>
      <c r="P21" s="1">
        <v>9220206</v>
      </c>
    </row>
    <row r="22" spans="1:16" x14ac:dyDescent="0.45">
      <c r="A22" s="36" t="s">
        <v>28</v>
      </c>
      <c r="B22" s="32">
        <f t="shared" si="4"/>
        <v>5203556</v>
      </c>
      <c r="C22" s="37">
        <f>SUM(一般接種!D21+一般接種!G21+一般接種!J21+医療従事者等!C19)</f>
        <v>1892595</v>
      </c>
      <c r="D22" s="33">
        <f t="shared" si="1"/>
        <v>0.85514966288235805</v>
      </c>
      <c r="E22" s="37">
        <f>SUM(一般接種!E21+一般接種!H21+一般接種!K21+医療従事者等!D19)</f>
        <v>1856771</v>
      </c>
      <c r="F22" s="34">
        <f t="shared" si="2"/>
        <v>0.83896295546576993</v>
      </c>
      <c r="G22" s="32">
        <f t="shared" si="5"/>
        <v>1454190</v>
      </c>
      <c r="H22" s="34">
        <f t="shared" si="3"/>
        <v>0.6570608546820087</v>
      </c>
      <c r="I22" s="38">
        <v>16794</v>
      </c>
      <c r="J22" s="38">
        <v>64542</v>
      </c>
      <c r="K22" s="38">
        <v>343609</v>
      </c>
      <c r="L22" s="38">
        <v>565385</v>
      </c>
      <c r="M22" s="38">
        <v>354387</v>
      </c>
      <c r="N22" s="38">
        <v>109473</v>
      </c>
      <c r="P22" s="1">
        <v>2213174</v>
      </c>
    </row>
    <row r="23" spans="1:16" x14ac:dyDescent="0.45">
      <c r="A23" s="36" t="s">
        <v>29</v>
      </c>
      <c r="B23" s="32">
        <f t="shared" si="4"/>
        <v>2432757</v>
      </c>
      <c r="C23" s="37">
        <f>SUM(一般接種!D22+一般接種!G22+一般接種!J22+医療従事者等!C20)</f>
        <v>895102</v>
      </c>
      <c r="D23" s="33">
        <f t="shared" si="1"/>
        <v>0.85437072982626272</v>
      </c>
      <c r="E23" s="37">
        <f>SUM(一般接種!E22+一般接種!H22+一般接種!K22+医療従事者等!D20)</f>
        <v>886093</v>
      </c>
      <c r="F23" s="34">
        <f t="shared" si="2"/>
        <v>0.84577168088546628</v>
      </c>
      <c r="G23" s="32">
        <f t="shared" si="5"/>
        <v>651562</v>
      </c>
      <c r="H23" s="34">
        <f t="shared" si="3"/>
        <v>0.62191292329484171</v>
      </c>
      <c r="I23" s="38">
        <v>10195</v>
      </c>
      <c r="J23" s="38">
        <v>38985</v>
      </c>
      <c r="K23" s="38">
        <v>212608</v>
      </c>
      <c r="L23" s="38">
        <v>219054</v>
      </c>
      <c r="M23" s="38">
        <v>126328</v>
      </c>
      <c r="N23" s="38">
        <v>44392</v>
      </c>
      <c r="P23" s="1">
        <v>1047674</v>
      </c>
    </row>
    <row r="24" spans="1:16" x14ac:dyDescent="0.45">
      <c r="A24" s="36" t="s">
        <v>30</v>
      </c>
      <c r="B24" s="32">
        <f t="shared" si="4"/>
        <v>2518795</v>
      </c>
      <c r="C24" s="37">
        <f>SUM(一般接種!D23+一般接種!G23+一般接種!J23+医療従事者等!C21)</f>
        <v>935045</v>
      </c>
      <c r="D24" s="33">
        <f t="shared" si="1"/>
        <v>0.82553308330154962</v>
      </c>
      <c r="E24" s="37">
        <f>SUM(一般接種!E23+一般接種!H23+一般接種!K23+医療従事者等!D21)</f>
        <v>921694</v>
      </c>
      <c r="F24" s="34">
        <f t="shared" si="2"/>
        <v>0.81374574451554571</v>
      </c>
      <c r="G24" s="32">
        <f t="shared" si="5"/>
        <v>662056</v>
      </c>
      <c r="H24" s="34">
        <f t="shared" si="3"/>
        <v>0.58451639332683536</v>
      </c>
      <c r="I24" s="38">
        <v>9272</v>
      </c>
      <c r="J24" s="38">
        <v>55179</v>
      </c>
      <c r="K24" s="38">
        <v>203369</v>
      </c>
      <c r="L24" s="38">
        <v>215018</v>
      </c>
      <c r="M24" s="38">
        <v>130424</v>
      </c>
      <c r="N24" s="38">
        <v>48794</v>
      </c>
      <c r="P24" s="1">
        <v>1132656</v>
      </c>
    </row>
    <row r="25" spans="1:16" x14ac:dyDescent="0.45">
      <c r="A25" s="36" t="s">
        <v>31</v>
      </c>
      <c r="B25" s="32">
        <f t="shared" si="4"/>
        <v>1756044</v>
      </c>
      <c r="C25" s="37">
        <f>SUM(一般接種!D24+一般接種!G24+一般接種!J24+医療従事者等!C22)</f>
        <v>646767</v>
      </c>
      <c r="D25" s="33">
        <f t="shared" si="1"/>
        <v>0.83498734157604804</v>
      </c>
      <c r="E25" s="37">
        <f>SUM(一般接種!E24+一般接種!H24+一般接種!K24+医療従事者等!D22)</f>
        <v>639283</v>
      </c>
      <c r="F25" s="34">
        <f t="shared" si="2"/>
        <v>0.8253253686176949</v>
      </c>
      <c r="G25" s="32">
        <f t="shared" si="5"/>
        <v>469994</v>
      </c>
      <c r="H25" s="34">
        <f t="shared" si="3"/>
        <v>0.60677035256389567</v>
      </c>
      <c r="I25" s="38">
        <v>7600</v>
      </c>
      <c r="J25" s="38">
        <v>32271</v>
      </c>
      <c r="K25" s="38">
        <v>143640</v>
      </c>
      <c r="L25" s="38">
        <v>171857</v>
      </c>
      <c r="M25" s="38">
        <v>91637</v>
      </c>
      <c r="N25" s="38">
        <v>22989</v>
      </c>
      <c r="P25" s="1">
        <v>774583</v>
      </c>
    </row>
    <row r="26" spans="1:16" x14ac:dyDescent="0.45">
      <c r="A26" s="36" t="s">
        <v>32</v>
      </c>
      <c r="B26" s="32">
        <f t="shared" si="4"/>
        <v>1849563</v>
      </c>
      <c r="C26" s="37">
        <f>SUM(一般接種!D25+一般接種!G25+一般接種!J25+医療従事者等!C23)</f>
        <v>680351</v>
      </c>
      <c r="D26" s="33">
        <f t="shared" si="1"/>
        <v>0.82868877718188982</v>
      </c>
      <c r="E26" s="37">
        <f>SUM(一般接種!E25+一般接種!H25+一般接種!K25+医療従事者等!D23)</f>
        <v>671370</v>
      </c>
      <c r="F26" s="34">
        <f t="shared" si="2"/>
        <v>0.81774963854922733</v>
      </c>
      <c r="G26" s="32">
        <f t="shared" si="5"/>
        <v>497842</v>
      </c>
      <c r="H26" s="34">
        <f t="shared" si="3"/>
        <v>0.60638711225497777</v>
      </c>
      <c r="I26" s="38">
        <v>6263</v>
      </c>
      <c r="J26" s="38">
        <v>37828</v>
      </c>
      <c r="K26" s="38">
        <v>168627</v>
      </c>
      <c r="L26" s="38">
        <v>164407</v>
      </c>
      <c r="M26" s="38">
        <v>96018</v>
      </c>
      <c r="N26" s="38">
        <v>24699</v>
      </c>
      <c r="P26" s="1">
        <v>820997</v>
      </c>
    </row>
    <row r="27" spans="1:16" x14ac:dyDescent="0.45">
      <c r="A27" s="36" t="s">
        <v>33</v>
      </c>
      <c r="B27" s="32">
        <f t="shared" si="4"/>
        <v>4708679</v>
      </c>
      <c r="C27" s="37">
        <f>SUM(一般接種!D26+一般接種!G26+一般接種!J26+医療従事者等!C24)</f>
        <v>1724969</v>
      </c>
      <c r="D27" s="33">
        <f t="shared" si="1"/>
        <v>0.8326196809730193</v>
      </c>
      <c r="E27" s="37">
        <f>SUM(一般接種!E26+一般接種!H26+一般接種!K26+医療従事者等!D24)</f>
        <v>1697131</v>
      </c>
      <c r="F27" s="34">
        <f t="shared" si="2"/>
        <v>0.81918264721825207</v>
      </c>
      <c r="G27" s="32">
        <f t="shared" si="5"/>
        <v>1286579</v>
      </c>
      <c r="H27" s="34">
        <f t="shared" si="3"/>
        <v>0.62101463651032929</v>
      </c>
      <c r="I27" s="38">
        <v>14301</v>
      </c>
      <c r="J27" s="38">
        <v>69039</v>
      </c>
      <c r="K27" s="38">
        <v>456441</v>
      </c>
      <c r="L27" s="38">
        <v>431466</v>
      </c>
      <c r="M27" s="38">
        <v>234335</v>
      </c>
      <c r="N27" s="38">
        <v>80997</v>
      </c>
      <c r="P27" s="1">
        <v>2071737</v>
      </c>
    </row>
    <row r="28" spans="1:16" x14ac:dyDescent="0.45">
      <c r="A28" s="36" t="s">
        <v>34</v>
      </c>
      <c r="B28" s="32">
        <f t="shared" si="4"/>
        <v>4548941</v>
      </c>
      <c r="C28" s="37">
        <f>SUM(一般接種!D27+一般接種!G27+一般接種!J27+医療従事者等!C25)</f>
        <v>1666260</v>
      </c>
      <c r="D28" s="33">
        <f t="shared" si="1"/>
        <v>0.82619369086831507</v>
      </c>
      <c r="E28" s="37">
        <f>SUM(一般接種!E27+一般接種!H27+一般接種!K27+医療従事者等!D25)</f>
        <v>1650497</v>
      </c>
      <c r="F28" s="34">
        <f t="shared" si="2"/>
        <v>0.81837780910367008</v>
      </c>
      <c r="G28" s="32">
        <f t="shared" si="5"/>
        <v>1232184</v>
      </c>
      <c r="H28" s="34">
        <f t="shared" si="3"/>
        <v>0.61096266296309332</v>
      </c>
      <c r="I28" s="38">
        <v>15432</v>
      </c>
      <c r="J28" s="38">
        <v>85022</v>
      </c>
      <c r="K28" s="38">
        <v>466128</v>
      </c>
      <c r="L28" s="38">
        <v>402380</v>
      </c>
      <c r="M28" s="38">
        <v>191131</v>
      </c>
      <c r="N28" s="38">
        <v>72091</v>
      </c>
      <c r="P28" s="1">
        <v>2016791</v>
      </c>
    </row>
    <row r="29" spans="1:16" x14ac:dyDescent="0.45">
      <c r="A29" s="36" t="s">
        <v>35</v>
      </c>
      <c r="B29" s="32">
        <f t="shared" si="4"/>
        <v>8396009</v>
      </c>
      <c r="C29" s="37">
        <f>SUM(一般接種!D28+一般接種!G28+一般接種!J28+医療従事者等!C26)</f>
        <v>3129594</v>
      </c>
      <c r="D29" s="33">
        <f t="shared" si="1"/>
        <v>0.84898894814798742</v>
      </c>
      <c r="E29" s="37">
        <f>SUM(一般接種!E28+一般接種!H28+一般接種!K28+医療従事者等!D26)</f>
        <v>3089174</v>
      </c>
      <c r="F29" s="34">
        <f t="shared" si="2"/>
        <v>0.83802390498771118</v>
      </c>
      <c r="G29" s="32">
        <f t="shared" si="5"/>
        <v>2177241</v>
      </c>
      <c r="H29" s="34">
        <f t="shared" si="3"/>
        <v>0.59063685144292588</v>
      </c>
      <c r="I29" s="38">
        <v>23450</v>
      </c>
      <c r="J29" s="38">
        <v>114757</v>
      </c>
      <c r="K29" s="38">
        <v>652014</v>
      </c>
      <c r="L29" s="38">
        <v>751019</v>
      </c>
      <c r="M29" s="38">
        <v>450039</v>
      </c>
      <c r="N29" s="38">
        <v>185962</v>
      </c>
      <c r="P29" s="1">
        <v>3686260</v>
      </c>
    </row>
    <row r="30" spans="1:16" x14ac:dyDescent="0.45">
      <c r="A30" s="36" t="s">
        <v>36</v>
      </c>
      <c r="B30" s="32">
        <f t="shared" si="4"/>
        <v>16041557</v>
      </c>
      <c r="C30" s="37">
        <f>SUM(一般接種!D29+一般接種!G29+一般接種!J29+医療従事者等!C27)</f>
        <v>6000126</v>
      </c>
      <c r="D30" s="33">
        <f t="shared" si="1"/>
        <v>0.79379324924769823</v>
      </c>
      <c r="E30" s="37">
        <f>SUM(一般接種!E29+一般接種!H29+一般接種!K29+医療従事者等!D27)</f>
        <v>5888886</v>
      </c>
      <c r="F30" s="34">
        <f t="shared" si="2"/>
        <v>0.77907663145561956</v>
      </c>
      <c r="G30" s="32">
        <f t="shared" si="5"/>
        <v>4152545</v>
      </c>
      <c r="H30" s="34">
        <f t="shared" si="3"/>
        <v>0.5493654946908253</v>
      </c>
      <c r="I30" s="38">
        <v>43013</v>
      </c>
      <c r="J30" s="38">
        <v>372710</v>
      </c>
      <c r="K30" s="38">
        <v>1349914</v>
      </c>
      <c r="L30" s="38">
        <v>1356590</v>
      </c>
      <c r="M30" s="38">
        <v>756671</v>
      </c>
      <c r="N30" s="38">
        <v>273647</v>
      </c>
      <c r="P30" s="1">
        <v>7558802</v>
      </c>
    </row>
    <row r="31" spans="1:16" x14ac:dyDescent="0.45">
      <c r="A31" s="36" t="s">
        <v>37</v>
      </c>
      <c r="B31" s="32">
        <f t="shared" si="4"/>
        <v>3972564</v>
      </c>
      <c r="C31" s="37">
        <f>SUM(一般接種!D30+一般接種!G30+一般接種!J30+医療従事者等!C28)</f>
        <v>1476760</v>
      </c>
      <c r="D31" s="33">
        <f t="shared" si="1"/>
        <v>0.82016842565939319</v>
      </c>
      <c r="E31" s="37">
        <f>SUM(一般接種!E30+一般接種!H30+一般接種!K30+医療従事者等!D28)</f>
        <v>1459142</v>
      </c>
      <c r="F31" s="34">
        <f t="shared" si="2"/>
        <v>0.81038367571812497</v>
      </c>
      <c r="G31" s="32">
        <f t="shared" si="5"/>
        <v>1036662</v>
      </c>
      <c r="H31" s="34">
        <f t="shared" si="3"/>
        <v>0.57574517218838395</v>
      </c>
      <c r="I31" s="38">
        <v>16791</v>
      </c>
      <c r="J31" s="38">
        <v>67255</v>
      </c>
      <c r="K31" s="38">
        <v>346461</v>
      </c>
      <c r="L31" s="38">
        <v>353010</v>
      </c>
      <c r="M31" s="38">
        <v>194111</v>
      </c>
      <c r="N31" s="38">
        <v>59034</v>
      </c>
      <c r="P31" s="1">
        <v>1800557</v>
      </c>
    </row>
    <row r="32" spans="1:16" x14ac:dyDescent="0.45">
      <c r="A32" s="36" t="s">
        <v>38</v>
      </c>
      <c r="B32" s="32">
        <f t="shared" si="4"/>
        <v>3103275</v>
      </c>
      <c r="C32" s="37">
        <f>SUM(一般接種!D31+一般接種!G31+一般接種!J31+医療従事者等!C29)</f>
        <v>1155603</v>
      </c>
      <c r="D32" s="33">
        <f t="shared" si="1"/>
        <v>0.81446854937438462</v>
      </c>
      <c r="E32" s="37">
        <f>SUM(一般接種!E31+一般接種!H31+一般接種!K31+医療従事者等!D29)</f>
        <v>1142112</v>
      </c>
      <c r="F32" s="34">
        <f t="shared" si="2"/>
        <v>0.8049600977698026</v>
      </c>
      <c r="G32" s="32">
        <f t="shared" si="5"/>
        <v>805560</v>
      </c>
      <c r="H32" s="34">
        <f t="shared" si="3"/>
        <v>0.56775837777682236</v>
      </c>
      <c r="I32" s="38">
        <v>8720</v>
      </c>
      <c r="J32" s="38">
        <v>52679</v>
      </c>
      <c r="K32" s="38">
        <v>238285</v>
      </c>
      <c r="L32" s="38">
        <v>285294</v>
      </c>
      <c r="M32" s="38">
        <v>159486</v>
      </c>
      <c r="N32" s="38">
        <v>61096</v>
      </c>
      <c r="P32" s="1">
        <v>1418843</v>
      </c>
    </row>
    <row r="33" spans="1:16" x14ac:dyDescent="0.45">
      <c r="A33" s="36" t="s">
        <v>39</v>
      </c>
      <c r="B33" s="32">
        <f t="shared" si="4"/>
        <v>5384351</v>
      </c>
      <c r="C33" s="37">
        <f>SUM(一般接種!D32+一般接種!G32+一般接種!J32+医療従事者等!C30)</f>
        <v>2025855</v>
      </c>
      <c r="D33" s="33">
        <f t="shared" si="1"/>
        <v>0.80056169784970965</v>
      </c>
      <c r="E33" s="37">
        <f>SUM(一般接種!E32+一般接種!H32+一般接種!K32+医療従事者等!D30)</f>
        <v>1991296</v>
      </c>
      <c r="F33" s="34">
        <f t="shared" si="2"/>
        <v>0.78690493973227871</v>
      </c>
      <c r="G33" s="32">
        <f t="shared" si="5"/>
        <v>1367200</v>
      </c>
      <c r="H33" s="34">
        <f t="shared" si="3"/>
        <v>0.54027951324261758</v>
      </c>
      <c r="I33" s="38">
        <v>25805</v>
      </c>
      <c r="J33" s="38">
        <v>94567</v>
      </c>
      <c r="K33" s="38">
        <v>447731</v>
      </c>
      <c r="L33" s="38">
        <v>470615</v>
      </c>
      <c r="M33" s="38">
        <v>248803</v>
      </c>
      <c r="N33" s="38">
        <v>79679</v>
      </c>
      <c r="P33" s="1">
        <v>2530542</v>
      </c>
    </row>
    <row r="34" spans="1:16" x14ac:dyDescent="0.45">
      <c r="A34" s="36" t="s">
        <v>40</v>
      </c>
      <c r="B34" s="32">
        <f t="shared" si="4"/>
        <v>18168849</v>
      </c>
      <c r="C34" s="37">
        <f>SUM(一般接種!D33+一般接種!G33+一般接種!J33+医療従事者等!C31)</f>
        <v>6891814</v>
      </c>
      <c r="D34" s="33">
        <f t="shared" si="1"/>
        <v>0.77966009658226565</v>
      </c>
      <c r="E34" s="37">
        <f>SUM(一般接種!E33+一般接種!H33+一般接種!K33+医療従事者等!D31)</f>
        <v>6798453</v>
      </c>
      <c r="F34" s="34">
        <f t="shared" si="2"/>
        <v>0.76909831324379818</v>
      </c>
      <c r="G34" s="32">
        <f t="shared" si="5"/>
        <v>4478582</v>
      </c>
      <c r="H34" s="34">
        <f t="shared" si="3"/>
        <v>0.50665494957809321</v>
      </c>
      <c r="I34" s="38">
        <v>64511</v>
      </c>
      <c r="J34" s="38">
        <v>367723</v>
      </c>
      <c r="K34" s="38">
        <v>1511709</v>
      </c>
      <c r="L34" s="38">
        <v>1539461</v>
      </c>
      <c r="M34" s="38">
        <v>759596</v>
      </c>
      <c r="N34" s="38">
        <v>235582</v>
      </c>
      <c r="P34" s="1">
        <v>8839511</v>
      </c>
    </row>
    <row r="35" spans="1:16" x14ac:dyDescent="0.45">
      <c r="A35" s="36" t="s">
        <v>41</v>
      </c>
      <c r="B35" s="32">
        <f t="shared" si="4"/>
        <v>11829663</v>
      </c>
      <c r="C35" s="37">
        <f>SUM(一般接種!D34+一般接種!G34+一般接種!J34+医療従事者等!C32)</f>
        <v>4426664</v>
      </c>
      <c r="D35" s="33">
        <f t="shared" si="1"/>
        <v>0.80140559867840411</v>
      </c>
      <c r="E35" s="37">
        <f>SUM(一般接種!E34+一般接種!H34+一般接種!K34+医療従事者等!D32)</f>
        <v>4371375</v>
      </c>
      <c r="F35" s="34">
        <f t="shared" si="2"/>
        <v>0.79139604879042291</v>
      </c>
      <c r="G35" s="32">
        <f t="shared" si="5"/>
        <v>3031624</v>
      </c>
      <c r="H35" s="34">
        <f t="shared" si="3"/>
        <v>0.548846817081174</v>
      </c>
      <c r="I35" s="38">
        <v>44043</v>
      </c>
      <c r="J35" s="38">
        <v>240159</v>
      </c>
      <c r="K35" s="38">
        <v>1003938</v>
      </c>
      <c r="L35" s="38">
        <v>1029753</v>
      </c>
      <c r="M35" s="38">
        <v>538108</v>
      </c>
      <c r="N35" s="38">
        <v>175623</v>
      </c>
      <c r="P35" s="1">
        <v>5523625</v>
      </c>
    </row>
    <row r="36" spans="1:16" x14ac:dyDescent="0.45">
      <c r="A36" s="36" t="s">
        <v>42</v>
      </c>
      <c r="B36" s="32">
        <f t="shared" si="4"/>
        <v>2958049</v>
      </c>
      <c r="C36" s="37">
        <f>SUM(一般接種!D35+一般接種!G35+一般接種!J35+医療従事者等!C33)</f>
        <v>1092454</v>
      </c>
      <c r="D36" s="33">
        <f t="shared" si="1"/>
        <v>0.81239110340370879</v>
      </c>
      <c r="E36" s="37">
        <f>SUM(一般接種!E35+一般接種!H35+一般接種!K35+医療従事者等!D33)</f>
        <v>1080600</v>
      </c>
      <c r="F36" s="34">
        <f t="shared" si="2"/>
        <v>0.80357600991716605</v>
      </c>
      <c r="G36" s="32">
        <f t="shared" si="5"/>
        <v>784995</v>
      </c>
      <c r="H36" s="34">
        <f t="shared" si="3"/>
        <v>0.58375268360626109</v>
      </c>
      <c r="I36" s="38">
        <v>7446</v>
      </c>
      <c r="J36" s="38">
        <v>53578</v>
      </c>
      <c r="K36" s="38">
        <v>306213</v>
      </c>
      <c r="L36" s="38">
        <v>252036</v>
      </c>
      <c r="M36" s="38">
        <v>130323</v>
      </c>
      <c r="N36" s="38">
        <v>35399</v>
      </c>
      <c r="P36" s="1">
        <v>1344739</v>
      </c>
    </row>
    <row r="37" spans="1:16" x14ac:dyDescent="0.45">
      <c r="A37" s="36" t="s">
        <v>43</v>
      </c>
      <c r="B37" s="32">
        <f t="shared" si="4"/>
        <v>2049845</v>
      </c>
      <c r="C37" s="37">
        <f>SUM(一般接種!D36+一般接種!G36+一般接種!J36+医療従事者等!C34)</f>
        <v>749096</v>
      </c>
      <c r="D37" s="33">
        <f t="shared" si="1"/>
        <v>0.79317092178155757</v>
      </c>
      <c r="E37" s="37">
        <f>SUM(一般接種!E36+一般接種!H36+一般接種!K36+医療従事者等!D34)</f>
        <v>739438</v>
      </c>
      <c r="F37" s="34">
        <f t="shared" si="2"/>
        <v>0.78294466938858487</v>
      </c>
      <c r="G37" s="32">
        <f t="shared" si="5"/>
        <v>561311</v>
      </c>
      <c r="H37" s="34">
        <f t="shared" si="3"/>
        <v>0.59433712538329919</v>
      </c>
      <c r="I37" s="38">
        <v>7665</v>
      </c>
      <c r="J37" s="38">
        <v>44686</v>
      </c>
      <c r="K37" s="38">
        <v>210998</v>
      </c>
      <c r="L37" s="38">
        <v>195809</v>
      </c>
      <c r="M37" s="38">
        <v>82874</v>
      </c>
      <c r="N37" s="38">
        <v>19279</v>
      </c>
      <c r="P37" s="1">
        <v>944432</v>
      </c>
    </row>
    <row r="38" spans="1:16" x14ac:dyDescent="0.45">
      <c r="A38" s="36" t="s">
        <v>44</v>
      </c>
      <c r="B38" s="32">
        <f t="shared" si="4"/>
        <v>1204152</v>
      </c>
      <c r="C38" s="37">
        <f>SUM(一般接種!D37+一般接種!G37+一般接種!J37+医療従事者等!C35)</f>
        <v>442822</v>
      </c>
      <c r="D38" s="33">
        <f t="shared" si="1"/>
        <v>0.79531527259926582</v>
      </c>
      <c r="E38" s="37">
        <f>SUM(一般接種!E37+一般接種!H37+一般接種!K37+医療従事者等!D35)</f>
        <v>436509</v>
      </c>
      <c r="F38" s="34">
        <f t="shared" si="2"/>
        <v>0.78397702536692604</v>
      </c>
      <c r="G38" s="32">
        <f t="shared" si="5"/>
        <v>324821</v>
      </c>
      <c r="H38" s="34">
        <f t="shared" si="3"/>
        <v>0.58338362177345782</v>
      </c>
      <c r="I38" s="38">
        <v>4891</v>
      </c>
      <c r="J38" s="38">
        <v>23053</v>
      </c>
      <c r="K38" s="38">
        <v>107843</v>
      </c>
      <c r="L38" s="38">
        <v>110284</v>
      </c>
      <c r="M38" s="38">
        <v>59490</v>
      </c>
      <c r="N38" s="38">
        <v>19260</v>
      </c>
      <c r="P38" s="1">
        <v>556788</v>
      </c>
    </row>
    <row r="39" spans="1:16" x14ac:dyDescent="0.45">
      <c r="A39" s="36" t="s">
        <v>45</v>
      </c>
      <c r="B39" s="32">
        <f t="shared" si="4"/>
        <v>1518005</v>
      </c>
      <c r="C39" s="37">
        <f>SUM(一般接種!D38+一般接種!G38+一般接種!J38+医療従事者等!C36)</f>
        <v>562458</v>
      </c>
      <c r="D39" s="33">
        <f t="shared" si="1"/>
        <v>0.83597720027050526</v>
      </c>
      <c r="E39" s="37">
        <f>SUM(一般接種!E38+一般接種!H38+一般接種!K38+医療従事者等!D36)</f>
        <v>551454</v>
      </c>
      <c r="F39" s="34">
        <f t="shared" si="2"/>
        <v>0.81962203577506443</v>
      </c>
      <c r="G39" s="32">
        <f t="shared" si="5"/>
        <v>404093</v>
      </c>
      <c r="H39" s="34">
        <f t="shared" si="3"/>
        <v>0.60060046223701913</v>
      </c>
      <c r="I39" s="38">
        <v>4862</v>
      </c>
      <c r="J39" s="38">
        <v>30235</v>
      </c>
      <c r="K39" s="38">
        <v>111077</v>
      </c>
      <c r="L39" s="38">
        <v>142207</v>
      </c>
      <c r="M39" s="38">
        <v>81480</v>
      </c>
      <c r="N39" s="38">
        <v>34232</v>
      </c>
      <c r="P39" s="1">
        <v>672815</v>
      </c>
    </row>
    <row r="40" spans="1:16" x14ac:dyDescent="0.45">
      <c r="A40" s="36" t="s">
        <v>46</v>
      </c>
      <c r="B40" s="32">
        <f t="shared" si="4"/>
        <v>4055263</v>
      </c>
      <c r="C40" s="37">
        <f>SUM(一般接種!D39+一般接種!G39+一般接種!J39+医療従事者等!C37)</f>
        <v>1511560</v>
      </c>
      <c r="D40" s="33">
        <f t="shared" si="1"/>
        <v>0.79816621791950648</v>
      </c>
      <c r="E40" s="37">
        <f>SUM(一般接種!E39+一般接種!H39+一般接種!K39+医療従事者等!D37)</f>
        <v>1480048</v>
      </c>
      <c r="F40" s="34">
        <f t="shared" si="2"/>
        <v>0.78152657817045279</v>
      </c>
      <c r="G40" s="32">
        <f t="shared" si="5"/>
        <v>1063655</v>
      </c>
      <c r="H40" s="34">
        <f t="shared" si="3"/>
        <v>0.56165384670219676</v>
      </c>
      <c r="I40" s="38">
        <v>21865</v>
      </c>
      <c r="J40" s="38">
        <v>137577</v>
      </c>
      <c r="K40" s="38">
        <v>361764</v>
      </c>
      <c r="L40" s="38">
        <v>317394</v>
      </c>
      <c r="M40" s="38">
        <v>163045</v>
      </c>
      <c r="N40" s="38">
        <v>62010</v>
      </c>
      <c r="P40" s="1">
        <v>1893791</v>
      </c>
    </row>
    <row r="41" spans="1:16" x14ac:dyDescent="0.45">
      <c r="A41" s="36" t="s">
        <v>47</v>
      </c>
      <c r="B41" s="32">
        <f t="shared" si="4"/>
        <v>6044954</v>
      </c>
      <c r="C41" s="37">
        <f>SUM(一般接種!D40+一般接種!G40+一般接種!J40+医療従事者等!C38)</f>
        <v>2239281</v>
      </c>
      <c r="D41" s="33">
        <f t="shared" si="1"/>
        <v>0.79620776743837096</v>
      </c>
      <c r="E41" s="37">
        <f>SUM(一般接種!E40+一般接種!H40+一般接種!K40+医療従事者等!D38)</f>
        <v>2209249</v>
      </c>
      <c r="F41" s="34">
        <f t="shared" si="2"/>
        <v>0.78552946861311901</v>
      </c>
      <c r="G41" s="32">
        <f t="shared" si="5"/>
        <v>1596424</v>
      </c>
      <c r="H41" s="34">
        <f t="shared" si="3"/>
        <v>0.56763094445272122</v>
      </c>
      <c r="I41" s="38">
        <v>22370</v>
      </c>
      <c r="J41" s="38">
        <v>120981</v>
      </c>
      <c r="K41" s="38">
        <v>544307</v>
      </c>
      <c r="L41" s="38">
        <v>530856</v>
      </c>
      <c r="M41" s="38">
        <v>290948</v>
      </c>
      <c r="N41" s="38">
        <v>86962</v>
      </c>
      <c r="P41" s="1">
        <v>2812433</v>
      </c>
    </row>
    <row r="42" spans="1:16" x14ac:dyDescent="0.45">
      <c r="A42" s="36" t="s">
        <v>48</v>
      </c>
      <c r="B42" s="32">
        <f t="shared" si="4"/>
        <v>3066553</v>
      </c>
      <c r="C42" s="37">
        <f>SUM(一般接種!D41+一般接種!G41+一般接種!J41+医療従事者等!C39)</f>
        <v>1119154</v>
      </c>
      <c r="D42" s="33">
        <f t="shared" si="1"/>
        <v>0.82526786175162781</v>
      </c>
      <c r="E42" s="37">
        <f>SUM(一般接種!E41+一般接種!H41+一般接種!K41+医療従事者等!D39)</f>
        <v>1095014</v>
      </c>
      <c r="F42" s="34">
        <f t="shared" si="2"/>
        <v>0.8074669458967193</v>
      </c>
      <c r="G42" s="32">
        <f t="shared" si="5"/>
        <v>852385</v>
      </c>
      <c r="H42" s="34">
        <f t="shared" si="3"/>
        <v>0.62855151868211279</v>
      </c>
      <c r="I42" s="38">
        <v>44714</v>
      </c>
      <c r="J42" s="38">
        <v>46533</v>
      </c>
      <c r="K42" s="38">
        <v>286683</v>
      </c>
      <c r="L42" s="38">
        <v>309453</v>
      </c>
      <c r="M42" s="38">
        <v>133300</v>
      </c>
      <c r="N42" s="38">
        <v>31702</v>
      </c>
      <c r="P42" s="1">
        <v>1356110</v>
      </c>
    </row>
    <row r="43" spans="1:16" x14ac:dyDescent="0.45">
      <c r="A43" s="36" t="s">
        <v>49</v>
      </c>
      <c r="B43" s="32">
        <f t="shared" si="4"/>
        <v>1632433</v>
      </c>
      <c r="C43" s="37">
        <f>SUM(一般接種!D42+一般接種!G42+一般接種!J42+医療従事者等!C40)</f>
        <v>598649</v>
      </c>
      <c r="D43" s="33">
        <f t="shared" si="1"/>
        <v>0.81454495481999434</v>
      </c>
      <c r="E43" s="37">
        <f>SUM(一般接種!E42+一般接種!H42+一般接種!K42+医療従事者等!D40)</f>
        <v>590898</v>
      </c>
      <c r="F43" s="34">
        <f t="shared" si="2"/>
        <v>0.80399864480392513</v>
      </c>
      <c r="G43" s="32">
        <f t="shared" si="5"/>
        <v>442886</v>
      </c>
      <c r="H43" s="34">
        <f t="shared" si="3"/>
        <v>0.60260779999700664</v>
      </c>
      <c r="I43" s="38">
        <v>7893</v>
      </c>
      <c r="J43" s="38">
        <v>39538</v>
      </c>
      <c r="K43" s="38">
        <v>150228</v>
      </c>
      <c r="L43" s="38">
        <v>159115</v>
      </c>
      <c r="M43" s="38">
        <v>66976</v>
      </c>
      <c r="N43" s="38">
        <v>19136</v>
      </c>
      <c r="P43" s="1">
        <v>734949</v>
      </c>
    </row>
    <row r="44" spans="1:16" x14ac:dyDescent="0.45">
      <c r="A44" s="36" t="s">
        <v>50</v>
      </c>
      <c r="B44" s="32">
        <f t="shared" si="4"/>
        <v>2108917</v>
      </c>
      <c r="C44" s="37">
        <f>SUM(一般接種!D43+一般接種!G43+一般接種!J43+医療従事者等!C41)</f>
        <v>778228</v>
      </c>
      <c r="D44" s="33">
        <f t="shared" si="1"/>
        <v>0.79908737688623832</v>
      </c>
      <c r="E44" s="37">
        <f>SUM(一般接種!E43+一般接種!H43+一般接種!K43+医療従事者等!D41)</f>
        <v>768744</v>
      </c>
      <c r="F44" s="34">
        <f t="shared" si="2"/>
        <v>0.78934917075334532</v>
      </c>
      <c r="G44" s="32">
        <f t="shared" si="5"/>
        <v>561945</v>
      </c>
      <c r="H44" s="34">
        <f t="shared" si="3"/>
        <v>0.57700719584021287</v>
      </c>
      <c r="I44" s="38">
        <v>9373</v>
      </c>
      <c r="J44" s="38">
        <v>48007</v>
      </c>
      <c r="K44" s="38">
        <v>170452</v>
      </c>
      <c r="L44" s="38">
        <v>186605</v>
      </c>
      <c r="M44" s="38">
        <v>113279</v>
      </c>
      <c r="N44" s="38">
        <v>34229</v>
      </c>
      <c r="P44" s="1">
        <v>973896</v>
      </c>
    </row>
    <row r="45" spans="1:16" x14ac:dyDescent="0.45">
      <c r="A45" s="36" t="s">
        <v>51</v>
      </c>
      <c r="B45" s="32">
        <f t="shared" si="4"/>
        <v>3025130</v>
      </c>
      <c r="C45" s="37">
        <f>SUM(一般接種!D44+一般接種!G44+一般接種!J44+医療従事者等!C42)</f>
        <v>1111976</v>
      </c>
      <c r="D45" s="33">
        <f t="shared" si="1"/>
        <v>0.81990887902322562</v>
      </c>
      <c r="E45" s="37">
        <f>SUM(一般接種!E44+一般接種!H44+一般接種!K44+医療従事者等!D42)</f>
        <v>1099258</v>
      </c>
      <c r="F45" s="34">
        <f t="shared" si="2"/>
        <v>0.81053133749047901</v>
      </c>
      <c r="G45" s="32">
        <f t="shared" si="5"/>
        <v>813896</v>
      </c>
      <c r="H45" s="34">
        <f t="shared" si="3"/>
        <v>0.60012136682939854</v>
      </c>
      <c r="I45" s="38">
        <v>12465</v>
      </c>
      <c r="J45" s="38">
        <v>58203</v>
      </c>
      <c r="K45" s="38">
        <v>278032</v>
      </c>
      <c r="L45" s="38">
        <v>270334</v>
      </c>
      <c r="M45" s="38">
        <v>140956</v>
      </c>
      <c r="N45" s="38">
        <v>53906</v>
      </c>
      <c r="P45" s="1">
        <v>1356219</v>
      </c>
    </row>
    <row r="46" spans="1:16" x14ac:dyDescent="0.45">
      <c r="A46" s="36" t="s">
        <v>52</v>
      </c>
      <c r="B46" s="32">
        <f t="shared" si="4"/>
        <v>1528311</v>
      </c>
      <c r="C46" s="37">
        <f>SUM(一般接種!D45+一般接種!G45+一般接種!J45+医療従事者等!C43)</f>
        <v>564612</v>
      </c>
      <c r="D46" s="33">
        <f t="shared" si="1"/>
        <v>0.8052461111261654</v>
      </c>
      <c r="E46" s="37">
        <f>SUM(一般接種!E45+一般接種!H45+一般接種!K45+医療従事者等!D43)</f>
        <v>556437</v>
      </c>
      <c r="F46" s="34">
        <f t="shared" si="2"/>
        <v>0.79358697713954018</v>
      </c>
      <c r="G46" s="32">
        <f t="shared" si="5"/>
        <v>407262</v>
      </c>
      <c r="H46" s="34">
        <f t="shared" si="3"/>
        <v>0.58083452301662797</v>
      </c>
      <c r="I46" s="38">
        <v>10590</v>
      </c>
      <c r="J46" s="38">
        <v>33417</v>
      </c>
      <c r="K46" s="38">
        <v>140624</v>
      </c>
      <c r="L46" s="38">
        <v>124885</v>
      </c>
      <c r="M46" s="38">
        <v>73156</v>
      </c>
      <c r="N46" s="38">
        <v>24590</v>
      </c>
      <c r="P46" s="1">
        <v>701167</v>
      </c>
    </row>
    <row r="47" spans="1:16" x14ac:dyDescent="0.45">
      <c r="A47" s="36" t="s">
        <v>53</v>
      </c>
      <c r="B47" s="32">
        <f t="shared" si="4"/>
        <v>11009460</v>
      </c>
      <c r="C47" s="37">
        <f>SUM(一般接種!D46+一般接種!G46+一般接種!J46+医療従事者等!C44)</f>
        <v>4128236</v>
      </c>
      <c r="D47" s="33">
        <f t="shared" si="1"/>
        <v>0.80563993778504617</v>
      </c>
      <c r="E47" s="37">
        <f>SUM(一般接種!E46+一般接種!H46+一般接種!K46+医療従事者等!D44)</f>
        <v>4041514</v>
      </c>
      <c r="F47" s="34">
        <f t="shared" si="2"/>
        <v>0.78871583105166299</v>
      </c>
      <c r="G47" s="32">
        <f t="shared" si="5"/>
        <v>2839710</v>
      </c>
      <c r="H47" s="34">
        <f t="shared" si="3"/>
        <v>0.55417950614440969</v>
      </c>
      <c r="I47" s="38">
        <v>42900</v>
      </c>
      <c r="J47" s="38">
        <v>227223</v>
      </c>
      <c r="K47" s="38">
        <v>924827</v>
      </c>
      <c r="L47" s="38">
        <v>1018138</v>
      </c>
      <c r="M47" s="38">
        <v>486576</v>
      </c>
      <c r="N47" s="38">
        <v>140046</v>
      </c>
      <c r="P47" s="1">
        <v>5124170</v>
      </c>
    </row>
    <row r="48" spans="1:16" x14ac:dyDescent="0.45">
      <c r="A48" s="36" t="s">
        <v>54</v>
      </c>
      <c r="B48" s="32">
        <f t="shared" si="4"/>
        <v>1767392</v>
      </c>
      <c r="C48" s="37">
        <f>SUM(一般接種!D47+一般接種!G47+一般接種!J47+医療従事者等!C45)</f>
        <v>656561</v>
      </c>
      <c r="D48" s="33">
        <f t="shared" si="1"/>
        <v>0.80242403650842931</v>
      </c>
      <c r="E48" s="37">
        <f>SUM(一般接種!E47+一般接種!H47+一般接種!K47+医療従事者等!D45)</f>
        <v>647416</v>
      </c>
      <c r="F48" s="34">
        <f t="shared" si="2"/>
        <v>0.79124736318505251</v>
      </c>
      <c r="G48" s="32">
        <f t="shared" si="5"/>
        <v>463415</v>
      </c>
      <c r="H48" s="34">
        <f t="shared" si="3"/>
        <v>0.56636829613478978</v>
      </c>
      <c r="I48" s="38">
        <v>8389</v>
      </c>
      <c r="J48" s="38">
        <v>56425</v>
      </c>
      <c r="K48" s="38">
        <v>165167</v>
      </c>
      <c r="L48" s="38">
        <v>146228</v>
      </c>
      <c r="M48" s="38">
        <v>62734</v>
      </c>
      <c r="N48" s="38">
        <v>24472</v>
      </c>
      <c r="P48" s="1">
        <v>818222</v>
      </c>
    </row>
    <row r="49" spans="1:16" x14ac:dyDescent="0.45">
      <c r="A49" s="36" t="s">
        <v>55</v>
      </c>
      <c r="B49" s="32">
        <f t="shared" si="4"/>
        <v>2996388</v>
      </c>
      <c r="C49" s="37">
        <f>SUM(一般接種!D48+一般接種!G48+一般接種!J48+医療従事者等!C46)</f>
        <v>1096792</v>
      </c>
      <c r="D49" s="33">
        <f t="shared" si="1"/>
        <v>0.8209901956527923</v>
      </c>
      <c r="E49" s="37">
        <f>SUM(一般接種!E48+一般接種!H48+一般接種!K48+医療従事者等!D46)</f>
        <v>1078405</v>
      </c>
      <c r="F49" s="34">
        <f t="shared" si="2"/>
        <v>0.80722683238293991</v>
      </c>
      <c r="G49" s="32">
        <f t="shared" si="5"/>
        <v>821191</v>
      </c>
      <c r="H49" s="34">
        <f t="shared" si="3"/>
        <v>0.61469244830224157</v>
      </c>
      <c r="I49" s="38">
        <v>14769</v>
      </c>
      <c r="J49" s="38">
        <v>65614</v>
      </c>
      <c r="K49" s="38">
        <v>275388</v>
      </c>
      <c r="L49" s="38">
        <v>300587</v>
      </c>
      <c r="M49" s="38">
        <v>130779</v>
      </c>
      <c r="N49" s="38">
        <v>34054</v>
      </c>
      <c r="P49" s="1">
        <v>1335938</v>
      </c>
    </row>
    <row r="50" spans="1:16" x14ac:dyDescent="0.45">
      <c r="A50" s="36" t="s">
        <v>56</v>
      </c>
      <c r="B50" s="32">
        <f t="shared" si="4"/>
        <v>3985646</v>
      </c>
      <c r="C50" s="37">
        <f>SUM(一般接種!D49+一般接種!G49+一般接種!J49+医療従事者等!C47)</f>
        <v>1456512</v>
      </c>
      <c r="D50" s="33">
        <f t="shared" si="1"/>
        <v>0.82820125721791493</v>
      </c>
      <c r="E50" s="37">
        <f>SUM(一般接種!E49+一般接種!H49+一般接種!K49+医療従事者等!D47)</f>
        <v>1437886</v>
      </c>
      <c r="F50" s="34">
        <f t="shared" si="2"/>
        <v>0.81761014872245397</v>
      </c>
      <c r="G50" s="32">
        <f t="shared" si="5"/>
        <v>1091248</v>
      </c>
      <c r="H50" s="34">
        <f t="shared" si="3"/>
        <v>0.62050499105845691</v>
      </c>
      <c r="I50" s="38">
        <v>20976</v>
      </c>
      <c r="J50" s="38">
        <v>77676</v>
      </c>
      <c r="K50" s="38">
        <v>343809</v>
      </c>
      <c r="L50" s="38">
        <v>428922</v>
      </c>
      <c r="M50" s="38">
        <v>175357</v>
      </c>
      <c r="N50" s="38">
        <v>44508</v>
      </c>
      <c r="P50" s="1">
        <v>1758645</v>
      </c>
    </row>
    <row r="51" spans="1:16" x14ac:dyDescent="0.45">
      <c r="A51" s="36" t="s">
        <v>57</v>
      </c>
      <c r="B51" s="32">
        <f t="shared" si="4"/>
        <v>2494891</v>
      </c>
      <c r="C51" s="37">
        <f>SUM(一般接種!D50+一般接種!G50+一般接種!J50+医療従事者等!C48)</f>
        <v>923754</v>
      </c>
      <c r="D51" s="33">
        <f t="shared" si="1"/>
        <v>0.8090749127867003</v>
      </c>
      <c r="E51" s="37">
        <f>SUM(一般接種!E50+一般接種!H50+一般接種!K50+医療従事者等!D48)</f>
        <v>907545</v>
      </c>
      <c r="F51" s="34">
        <f t="shared" si="2"/>
        <v>0.79487817289560414</v>
      </c>
      <c r="G51" s="32">
        <f t="shared" si="5"/>
        <v>663592</v>
      </c>
      <c r="H51" s="34">
        <f t="shared" si="3"/>
        <v>0.58121062482647112</v>
      </c>
      <c r="I51" s="38">
        <v>19310</v>
      </c>
      <c r="J51" s="38">
        <v>50706</v>
      </c>
      <c r="K51" s="38">
        <v>216311</v>
      </c>
      <c r="L51" s="38">
        <v>218435</v>
      </c>
      <c r="M51" s="38">
        <v>116077</v>
      </c>
      <c r="N51" s="38">
        <v>42753</v>
      </c>
      <c r="P51" s="1">
        <v>1141741</v>
      </c>
    </row>
    <row r="52" spans="1:16" x14ac:dyDescent="0.45">
      <c r="A52" s="36" t="s">
        <v>58</v>
      </c>
      <c r="B52" s="32">
        <f t="shared" si="4"/>
        <v>2346451</v>
      </c>
      <c r="C52" s="37">
        <f>SUM(一般接種!D51+一般接種!G51+一般接種!J51+医療従事者等!C49)</f>
        <v>868478</v>
      </c>
      <c r="D52" s="33">
        <f t="shared" si="1"/>
        <v>0.79879070049786571</v>
      </c>
      <c r="E52" s="37">
        <f>SUM(一般接種!E51+一般接種!H51+一般接種!K51+医療従事者等!D49)</f>
        <v>855425</v>
      </c>
      <c r="F52" s="34">
        <f t="shared" si="2"/>
        <v>0.78678508260817981</v>
      </c>
      <c r="G52" s="32">
        <f t="shared" si="5"/>
        <v>622548</v>
      </c>
      <c r="H52" s="34">
        <f t="shared" si="3"/>
        <v>0.57259430061964178</v>
      </c>
      <c r="I52" s="38">
        <v>10937</v>
      </c>
      <c r="J52" s="38">
        <v>46209</v>
      </c>
      <c r="K52" s="38">
        <v>186450</v>
      </c>
      <c r="L52" s="38">
        <v>214773</v>
      </c>
      <c r="M52" s="38">
        <v>121542</v>
      </c>
      <c r="N52" s="38">
        <v>42637</v>
      </c>
      <c r="P52" s="1">
        <v>1087241</v>
      </c>
    </row>
    <row r="53" spans="1:16" x14ac:dyDescent="0.45">
      <c r="A53" s="36" t="s">
        <v>59</v>
      </c>
      <c r="B53" s="32">
        <f t="shared" si="4"/>
        <v>3563188</v>
      </c>
      <c r="C53" s="37">
        <f>SUM(一般接種!D52+一般接種!G52+一般接種!J52+医療従事者等!C50)</f>
        <v>1317146</v>
      </c>
      <c r="D53" s="33">
        <f t="shared" si="1"/>
        <v>0.81430117890569309</v>
      </c>
      <c r="E53" s="37">
        <f>SUM(一般接種!E52+一般接種!H52+一般接種!K52+医療従事者等!D50)</f>
        <v>1291473</v>
      </c>
      <c r="F53" s="34">
        <f t="shared" si="2"/>
        <v>0.79842932099013486</v>
      </c>
      <c r="G53" s="32">
        <f t="shared" si="5"/>
        <v>954569</v>
      </c>
      <c r="H53" s="34">
        <f t="shared" si="3"/>
        <v>0.59014464762966945</v>
      </c>
      <c r="I53" s="38">
        <v>17245</v>
      </c>
      <c r="J53" s="38">
        <v>70634</v>
      </c>
      <c r="K53" s="38">
        <v>341756</v>
      </c>
      <c r="L53" s="38">
        <v>301261</v>
      </c>
      <c r="M53" s="38">
        <v>169991</v>
      </c>
      <c r="N53" s="38">
        <v>53682</v>
      </c>
      <c r="P53" s="1">
        <v>1617517</v>
      </c>
    </row>
    <row r="54" spans="1:16" x14ac:dyDescent="0.45">
      <c r="A54" s="36" t="s">
        <v>60</v>
      </c>
      <c r="B54" s="32">
        <f t="shared" si="4"/>
        <v>2724649</v>
      </c>
      <c r="C54" s="37">
        <f>SUM(一般接種!D53+一般接種!G53+一般接種!J53+医療従事者等!C51)</f>
        <v>1057080</v>
      </c>
      <c r="D54" s="40">
        <f t="shared" si="1"/>
        <v>0.7117818247438924</v>
      </c>
      <c r="E54" s="37">
        <f>SUM(一般接種!E53+一般接種!H53+一般接種!K53+医療従事者等!D51)</f>
        <v>1034810</v>
      </c>
      <c r="F54" s="34">
        <f t="shared" si="2"/>
        <v>0.69678638330422227</v>
      </c>
      <c r="G54" s="32">
        <f t="shared" si="5"/>
        <v>632759</v>
      </c>
      <c r="H54" s="34">
        <f t="shared" si="3"/>
        <v>0.42606648091262783</v>
      </c>
      <c r="I54" s="38">
        <v>17073</v>
      </c>
      <c r="J54" s="38">
        <v>57910</v>
      </c>
      <c r="K54" s="38">
        <v>210144</v>
      </c>
      <c r="L54" s="38">
        <v>190077</v>
      </c>
      <c r="M54" s="38">
        <v>116955</v>
      </c>
      <c r="N54" s="38">
        <v>40600</v>
      </c>
      <c r="P54" s="1">
        <v>1485118</v>
      </c>
    </row>
    <row r="55" spans="1:16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6" x14ac:dyDescent="0.45">
      <c r="A56" s="87" t="s">
        <v>107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  <c r="L56" s="22"/>
      <c r="M56" s="22"/>
    </row>
    <row r="57" spans="1:16" x14ac:dyDescent="0.45">
      <c r="A57" s="22" t="s">
        <v>108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6" x14ac:dyDescent="0.45">
      <c r="A58" s="22" t="s">
        <v>109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6" x14ac:dyDescent="0.45">
      <c r="A59" s="24" t="s">
        <v>110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6" x14ac:dyDescent="0.45">
      <c r="A60" s="87" t="s">
        <v>111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57"/>
      <c r="M60" s="57"/>
    </row>
    <row r="61" spans="1:16" x14ac:dyDescent="0.45">
      <c r="A61" s="24" t="s">
        <v>112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N3"/>
    <mergeCell ref="G4:N4"/>
    <mergeCell ref="I6:N6"/>
  </mergeCells>
  <phoneticPr fontId="2"/>
  <pageMargins left="0.7" right="0.7" top="0.75" bottom="0.75" header="0.3" footer="0.3"/>
  <pageSetup paperSize="9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M4" sqref="M4:N4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113</v>
      </c>
      <c r="B1" s="23"/>
      <c r="C1" s="24"/>
      <c r="D1" s="24"/>
    </row>
    <row r="2" spans="1:18" x14ac:dyDescent="0.45">
      <c r="B2"/>
      <c r="Q2" s="103" t="str">
        <f>'進捗状況 (都道府県別)'!H3</f>
        <v>（5月24日公表時点）</v>
      </c>
      <c r="R2" s="103"/>
    </row>
    <row r="3" spans="1:18" ht="37.5" customHeight="1" x14ac:dyDescent="0.45">
      <c r="A3" s="104" t="s">
        <v>3</v>
      </c>
      <c r="B3" s="107" t="s">
        <v>114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115</v>
      </c>
      <c r="N3" s="107"/>
      <c r="O3" s="107"/>
      <c r="P3" s="107"/>
      <c r="Q3" s="107"/>
      <c r="R3" s="107"/>
    </row>
    <row r="4" spans="1:18" ht="18.75" customHeight="1" x14ac:dyDescent="0.45">
      <c r="A4" s="105"/>
      <c r="B4" s="108" t="s">
        <v>13</v>
      </c>
      <c r="C4" s="109" t="s">
        <v>116</v>
      </c>
      <c r="D4" s="109"/>
      <c r="E4" s="109"/>
      <c r="F4" s="110" t="s">
        <v>117</v>
      </c>
      <c r="G4" s="111"/>
      <c r="H4" s="112"/>
      <c r="I4" s="110" t="s">
        <v>118</v>
      </c>
      <c r="J4" s="111"/>
      <c r="K4" s="112"/>
      <c r="M4" s="113" t="s">
        <v>119</v>
      </c>
      <c r="N4" s="113"/>
      <c r="O4" s="107" t="s">
        <v>120</v>
      </c>
      <c r="P4" s="107"/>
      <c r="Q4" s="109" t="s">
        <v>118</v>
      </c>
      <c r="R4" s="109"/>
    </row>
    <row r="5" spans="1:18" ht="36" x14ac:dyDescent="0.45">
      <c r="A5" s="106"/>
      <c r="B5" s="108"/>
      <c r="C5" s="41" t="s">
        <v>121</v>
      </c>
      <c r="D5" s="41" t="s">
        <v>96</v>
      </c>
      <c r="E5" s="41" t="s">
        <v>97</v>
      </c>
      <c r="F5" s="41" t="s">
        <v>121</v>
      </c>
      <c r="G5" s="41" t="s">
        <v>96</v>
      </c>
      <c r="H5" s="41" t="s">
        <v>97</v>
      </c>
      <c r="I5" s="41" t="s">
        <v>121</v>
      </c>
      <c r="J5" s="41" t="s">
        <v>96</v>
      </c>
      <c r="K5" s="41" t="s">
        <v>97</v>
      </c>
      <c r="M5" s="42" t="s">
        <v>122</v>
      </c>
      <c r="N5" s="42" t="s">
        <v>123</v>
      </c>
      <c r="O5" s="42" t="s">
        <v>124</v>
      </c>
      <c r="P5" s="42" t="s">
        <v>125</v>
      </c>
      <c r="Q5" s="42" t="s">
        <v>124</v>
      </c>
      <c r="R5" s="42" t="s">
        <v>123</v>
      </c>
    </row>
    <row r="6" spans="1:18" x14ac:dyDescent="0.45">
      <c r="A6" s="31" t="s">
        <v>126</v>
      </c>
      <c r="B6" s="43">
        <f>SUM(B7:B53)</f>
        <v>193033867</v>
      </c>
      <c r="C6" s="43">
        <f t="shared" ref="C6" si="0">SUM(C7:C53)</f>
        <v>160616276</v>
      </c>
      <c r="D6" s="43">
        <f>SUM(D7:D53)</f>
        <v>80656818</v>
      </c>
      <c r="E6" s="44">
        <f>SUM(E7:E53)</f>
        <v>79959458</v>
      </c>
      <c r="F6" s="44">
        <f t="shared" ref="F6:Q6" si="1">SUM(F7:F53)</f>
        <v>32300378</v>
      </c>
      <c r="G6" s="44">
        <f>SUM(G7:G53)</f>
        <v>16201762</v>
      </c>
      <c r="H6" s="44">
        <f t="shared" ref="H6:K6" si="2">SUM(H7:H53)</f>
        <v>16098616</v>
      </c>
      <c r="I6" s="44">
        <f>SUM(I7:I53)</f>
        <v>117213</v>
      </c>
      <c r="J6" s="44">
        <f t="shared" si="2"/>
        <v>58582</v>
      </c>
      <c r="K6" s="44">
        <f t="shared" si="2"/>
        <v>58631</v>
      </c>
      <c r="L6" s="45"/>
      <c r="M6" s="44">
        <f>SUM(M7:M53)</f>
        <v>176015320</v>
      </c>
      <c r="N6" s="46">
        <f>C6/M6</f>
        <v>0.91251304715975856</v>
      </c>
      <c r="O6" s="44">
        <f t="shared" si="1"/>
        <v>34259050</v>
      </c>
      <c r="P6" s="47">
        <f>F6/O6</f>
        <v>0.94282760321725212</v>
      </c>
      <c r="Q6" s="44">
        <f t="shared" si="1"/>
        <v>198740</v>
      </c>
      <c r="R6" s="47">
        <f>I6/Q6</f>
        <v>0.58978061789272418</v>
      </c>
    </row>
    <row r="7" spans="1:18" x14ac:dyDescent="0.45">
      <c r="A7" s="48" t="s">
        <v>14</v>
      </c>
      <c r="B7" s="43">
        <v>7920231</v>
      </c>
      <c r="C7" s="43">
        <v>6422980</v>
      </c>
      <c r="D7" s="43">
        <v>3226697</v>
      </c>
      <c r="E7" s="44">
        <v>3196283</v>
      </c>
      <c r="F7" s="49">
        <v>1496393</v>
      </c>
      <c r="G7" s="44">
        <v>750228</v>
      </c>
      <c r="H7" s="44">
        <v>746165</v>
      </c>
      <c r="I7" s="44">
        <v>858</v>
      </c>
      <c r="J7" s="44">
        <v>421</v>
      </c>
      <c r="K7" s="44">
        <v>437</v>
      </c>
      <c r="L7" s="45"/>
      <c r="M7" s="44">
        <v>7380560</v>
      </c>
      <c r="N7" s="46">
        <v>0.87025645750457958</v>
      </c>
      <c r="O7" s="50">
        <v>1518200</v>
      </c>
      <c r="P7" s="46">
        <v>0.98563627980503232</v>
      </c>
      <c r="Q7" s="44">
        <v>900</v>
      </c>
      <c r="R7" s="47">
        <v>0.95333333333333337</v>
      </c>
    </row>
    <row r="8" spans="1:18" x14ac:dyDescent="0.45">
      <c r="A8" s="48" t="s">
        <v>15</v>
      </c>
      <c r="B8" s="43">
        <v>2031346</v>
      </c>
      <c r="C8" s="43">
        <v>1840770</v>
      </c>
      <c r="D8" s="43">
        <v>924978</v>
      </c>
      <c r="E8" s="44">
        <v>915792</v>
      </c>
      <c r="F8" s="49">
        <v>188166</v>
      </c>
      <c r="G8" s="44">
        <v>94563</v>
      </c>
      <c r="H8" s="44">
        <v>93603</v>
      </c>
      <c r="I8" s="44">
        <v>2410</v>
      </c>
      <c r="J8" s="44">
        <v>1213</v>
      </c>
      <c r="K8" s="44">
        <v>1197</v>
      </c>
      <c r="L8" s="45"/>
      <c r="M8" s="44">
        <v>1914755</v>
      </c>
      <c r="N8" s="46">
        <v>0.96136059182506373</v>
      </c>
      <c r="O8" s="50">
        <v>186500</v>
      </c>
      <c r="P8" s="46">
        <v>1.0089329758713137</v>
      </c>
      <c r="Q8" s="44">
        <v>3700</v>
      </c>
      <c r="R8" s="47">
        <v>0.65135135135135136</v>
      </c>
    </row>
    <row r="9" spans="1:18" x14ac:dyDescent="0.45">
      <c r="A9" s="48" t="s">
        <v>16</v>
      </c>
      <c r="B9" s="43">
        <v>1953460</v>
      </c>
      <c r="C9" s="43">
        <v>1708989</v>
      </c>
      <c r="D9" s="43">
        <v>858442</v>
      </c>
      <c r="E9" s="44">
        <v>850547</v>
      </c>
      <c r="F9" s="49">
        <v>244377</v>
      </c>
      <c r="G9" s="44">
        <v>122651</v>
      </c>
      <c r="H9" s="44">
        <v>121726</v>
      </c>
      <c r="I9" s="44">
        <v>94</v>
      </c>
      <c r="J9" s="44">
        <v>48</v>
      </c>
      <c r="K9" s="44">
        <v>46</v>
      </c>
      <c r="L9" s="45"/>
      <c r="M9" s="44">
        <v>1859185</v>
      </c>
      <c r="N9" s="46">
        <v>0.9192140642270672</v>
      </c>
      <c r="O9" s="50">
        <v>227500</v>
      </c>
      <c r="P9" s="46">
        <v>1.0741846153846153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3533040</v>
      </c>
      <c r="C10" s="43">
        <v>2791653</v>
      </c>
      <c r="D10" s="43">
        <v>1403216</v>
      </c>
      <c r="E10" s="44">
        <v>1388437</v>
      </c>
      <c r="F10" s="49">
        <v>741337</v>
      </c>
      <c r="G10" s="44">
        <v>371585</v>
      </c>
      <c r="H10" s="44">
        <v>369752</v>
      </c>
      <c r="I10" s="44">
        <v>50</v>
      </c>
      <c r="J10" s="44">
        <v>21</v>
      </c>
      <c r="K10" s="44">
        <v>29</v>
      </c>
      <c r="L10" s="45"/>
      <c r="M10" s="44">
        <v>3134565</v>
      </c>
      <c r="N10" s="46">
        <v>0.89060300233046685</v>
      </c>
      <c r="O10" s="50">
        <v>854400</v>
      </c>
      <c r="P10" s="46">
        <v>0.86766970973782775</v>
      </c>
      <c r="Q10" s="44">
        <v>140</v>
      </c>
      <c r="R10" s="47">
        <v>0.35714285714285715</v>
      </c>
    </row>
    <row r="11" spans="1:18" x14ac:dyDescent="0.45">
      <c r="A11" s="48" t="s">
        <v>18</v>
      </c>
      <c r="B11" s="43">
        <v>1577818</v>
      </c>
      <c r="C11" s="43">
        <v>1481700</v>
      </c>
      <c r="D11" s="43">
        <v>744403</v>
      </c>
      <c r="E11" s="44">
        <v>737297</v>
      </c>
      <c r="F11" s="49">
        <v>96056</v>
      </c>
      <c r="G11" s="44">
        <v>48376</v>
      </c>
      <c r="H11" s="44">
        <v>47680</v>
      </c>
      <c r="I11" s="44">
        <v>62</v>
      </c>
      <c r="J11" s="44">
        <v>31</v>
      </c>
      <c r="K11" s="44">
        <v>31</v>
      </c>
      <c r="L11" s="45"/>
      <c r="M11" s="44">
        <v>1517855</v>
      </c>
      <c r="N11" s="46">
        <v>0.97618020166616704</v>
      </c>
      <c r="O11" s="50">
        <v>87900</v>
      </c>
      <c r="P11" s="46">
        <v>1.0927872582480092</v>
      </c>
      <c r="Q11" s="44">
        <v>140</v>
      </c>
      <c r="R11" s="47">
        <v>0.44285714285714284</v>
      </c>
    </row>
    <row r="12" spans="1:18" x14ac:dyDescent="0.45">
      <c r="A12" s="48" t="s">
        <v>19</v>
      </c>
      <c r="B12" s="43">
        <v>1732901</v>
      </c>
      <c r="C12" s="43">
        <v>1654985</v>
      </c>
      <c r="D12" s="43">
        <v>831923</v>
      </c>
      <c r="E12" s="44">
        <v>823062</v>
      </c>
      <c r="F12" s="49">
        <v>77755</v>
      </c>
      <c r="G12" s="44">
        <v>38930</v>
      </c>
      <c r="H12" s="44">
        <v>38825</v>
      </c>
      <c r="I12" s="44">
        <v>161</v>
      </c>
      <c r="J12" s="44">
        <v>80</v>
      </c>
      <c r="K12" s="44">
        <v>81</v>
      </c>
      <c r="L12" s="45"/>
      <c r="M12" s="44">
        <v>1722695</v>
      </c>
      <c r="N12" s="46">
        <v>0.96069530590150898</v>
      </c>
      <c r="O12" s="50">
        <v>61700</v>
      </c>
      <c r="P12" s="46">
        <v>1.2602106969205835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2949327</v>
      </c>
      <c r="C13" s="43">
        <v>2741321</v>
      </c>
      <c r="D13" s="43">
        <v>1378590</v>
      </c>
      <c r="E13" s="44">
        <v>1362731</v>
      </c>
      <c r="F13" s="49">
        <v>207753</v>
      </c>
      <c r="G13" s="44">
        <v>104368</v>
      </c>
      <c r="H13" s="44">
        <v>103385</v>
      </c>
      <c r="I13" s="44">
        <v>253</v>
      </c>
      <c r="J13" s="44">
        <v>126</v>
      </c>
      <c r="K13" s="44">
        <v>127</v>
      </c>
      <c r="L13" s="45"/>
      <c r="M13" s="44">
        <v>2897840</v>
      </c>
      <c r="N13" s="46">
        <v>0.9459877011843304</v>
      </c>
      <c r="O13" s="50">
        <v>178600</v>
      </c>
      <c r="P13" s="46">
        <v>1.1632306830907055</v>
      </c>
      <c r="Q13" s="44">
        <v>560</v>
      </c>
      <c r="R13" s="47">
        <v>0.45178571428571429</v>
      </c>
    </row>
    <row r="14" spans="1:18" x14ac:dyDescent="0.45">
      <c r="A14" s="48" t="s">
        <v>21</v>
      </c>
      <c r="B14" s="43">
        <v>4617940</v>
      </c>
      <c r="C14" s="43">
        <v>3747102</v>
      </c>
      <c r="D14" s="43">
        <v>1882320</v>
      </c>
      <c r="E14" s="44">
        <v>1864782</v>
      </c>
      <c r="F14" s="49">
        <v>870468</v>
      </c>
      <c r="G14" s="44">
        <v>436683</v>
      </c>
      <c r="H14" s="44">
        <v>433785</v>
      </c>
      <c r="I14" s="44">
        <v>370</v>
      </c>
      <c r="J14" s="44">
        <v>178</v>
      </c>
      <c r="K14" s="44">
        <v>192</v>
      </c>
      <c r="L14" s="45"/>
      <c r="M14" s="44">
        <v>4047505</v>
      </c>
      <c r="N14" s="46">
        <v>0.92578069699728593</v>
      </c>
      <c r="O14" s="50">
        <v>892500</v>
      </c>
      <c r="P14" s="46">
        <v>0.97531428571428569</v>
      </c>
      <c r="Q14" s="44">
        <v>860</v>
      </c>
      <c r="R14" s="47">
        <v>0.43023255813953487</v>
      </c>
    </row>
    <row r="15" spans="1:18" x14ac:dyDescent="0.45">
      <c r="A15" s="51" t="s">
        <v>22</v>
      </c>
      <c r="B15" s="43">
        <v>3064811</v>
      </c>
      <c r="C15" s="43">
        <v>2681934</v>
      </c>
      <c r="D15" s="43">
        <v>1347232</v>
      </c>
      <c r="E15" s="44">
        <v>1334702</v>
      </c>
      <c r="F15" s="49">
        <v>382050</v>
      </c>
      <c r="G15" s="44">
        <v>192079</v>
      </c>
      <c r="H15" s="44">
        <v>189971</v>
      </c>
      <c r="I15" s="44">
        <v>827</v>
      </c>
      <c r="J15" s="44">
        <v>416</v>
      </c>
      <c r="K15" s="44">
        <v>411</v>
      </c>
      <c r="L15" s="45"/>
      <c r="M15" s="44">
        <v>2857750</v>
      </c>
      <c r="N15" s="46">
        <v>0.93847747353687339</v>
      </c>
      <c r="O15" s="50">
        <v>375900</v>
      </c>
      <c r="P15" s="46">
        <v>1.0163607342378291</v>
      </c>
      <c r="Q15" s="44">
        <v>1120</v>
      </c>
      <c r="R15" s="47">
        <v>0.73839285714285718</v>
      </c>
    </row>
    <row r="16" spans="1:18" x14ac:dyDescent="0.45">
      <c r="A16" s="48" t="s">
        <v>23</v>
      </c>
      <c r="B16" s="43">
        <v>2997623</v>
      </c>
      <c r="C16" s="43">
        <v>2147018</v>
      </c>
      <c r="D16" s="43">
        <v>1078662</v>
      </c>
      <c r="E16" s="44">
        <v>1068356</v>
      </c>
      <c r="F16" s="49">
        <v>850389</v>
      </c>
      <c r="G16" s="44">
        <v>426490</v>
      </c>
      <c r="H16" s="44">
        <v>423899</v>
      </c>
      <c r="I16" s="44">
        <v>216</v>
      </c>
      <c r="J16" s="44">
        <v>95</v>
      </c>
      <c r="K16" s="44">
        <v>121</v>
      </c>
      <c r="L16" s="45"/>
      <c r="M16" s="44">
        <v>2472395</v>
      </c>
      <c r="N16" s="46">
        <v>0.86839602895168455</v>
      </c>
      <c r="O16" s="50">
        <v>887500</v>
      </c>
      <c r="P16" s="46">
        <v>0.95818478873239432</v>
      </c>
      <c r="Q16" s="44">
        <v>340</v>
      </c>
      <c r="R16" s="47">
        <v>0.63529411764705879</v>
      </c>
    </row>
    <row r="17" spans="1:18" x14ac:dyDescent="0.45">
      <c r="A17" s="48" t="s">
        <v>24</v>
      </c>
      <c r="B17" s="43">
        <v>11532374</v>
      </c>
      <c r="C17" s="43">
        <v>9836653</v>
      </c>
      <c r="D17" s="43">
        <v>4946037</v>
      </c>
      <c r="E17" s="44">
        <v>4890616</v>
      </c>
      <c r="F17" s="49">
        <v>1677651</v>
      </c>
      <c r="G17" s="44">
        <v>840235</v>
      </c>
      <c r="H17" s="44">
        <v>837416</v>
      </c>
      <c r="I17" s="44">
        <v>18070</v>
      </c>
      <c r="J17" s="44">
        <v>9060</v>
      </c>
      <c r="K17" s="44">
        <v>9010</v>
      </c>
      <c r="L17" s="45"/>
      <c r="M17" s="44">
        <v>10738810</v>
      </c>
      <c r="N17" s="46">
        <v>0.91599097106662652</v>
      </c>
      <c r="O17" s="50">
        <v>659400</v>
      </c>
      <c r="P17" s="46">
        <v>2.5442083712465879</v>
      </c>
      <c r="Q17" s="44">
        <v>37520</v>
      </c>
      <c r="R17" s="47">
        <v>0.48160980810234544</v>
      </c>
    </row>
    <row r="18" spans="1:18" x14ac:dyDescent="0.45">
      <c r="A18" s="48" t="s">
        <v>25</v>
      </c>
      <c r="B18" s="43">
        <v>9847843</v>
      </c>
      <c r="C18" s="43">
        <v>8144693</v>
      </c>
      <c r="D18" s="43">
        <v>4091721</v>
      </c>
      <c r="E18" s="44">
        <v>4052972</v>
      </c>
      <c r="F18" s="49">
        <v>1702341</v>
      </c>
      <c r="G18" s="44">
        <v>852957</v>
      </c>
      <c r="H18" s="44">
        <v>849384</v>
      </c>
      <c r="I18" s="44">
        <v>809</v>
      </c>
      <c r="J18" s="44">
        <v>370</v>
      </c>
      <c r="K18" s="44">
        <v>439</v>
      </c>
      <c r="L18" s="45"/>
      <c r="M18" s="44">
        <v>8759245</v>
      </c>
      <c r="N18" s="46">
        <v>0.92983961517231217</v>
      </c>
      <c r="O18" s="50">
        <v>643300</v>
      </c>
      <c r="P18" s="46">
        <v>2.6462630188092646</v>
      </c>
      <c r="Q18" s="44">
        <v>4360</v>
      </c>
      <c r="R18" s="47">
        <v>0.18555045871559633</v>
      </c>
    </row>
    <row r="19" spans="1:18" x14ac:dyDescent="0.45">
      <c r="A19" s="48" t="s">
        <v>26</v>
      </c>
      <c r="B19" s="43">
        <v>21225413</v>
      </c>
      <c r="C19" s="43">
        <v>15853321</v>
      </c>
      <c r="D19" s="43">
        <v>7963919</v>
      </c>
      <c r="E19" s="44">
        <v>7889402</v>
      </c>
      <c r="F19" s="49">
        <v>5358573</v>
      </c>
      <c r="G19" s="44">
        <v>2688236</v>
      </c>
      <c r="H19" s="44">
        <v>2670337</v>
      </c>
      <c r="I19" s="44">
        <v>13519</v>
      </c>
      <c r="J19" s="44">
        <v>6660</v>
      </c>
      <c r="K19" s="44">
        <v>6859</v>
      </c>
      <c r="L19" s="45"/>
      <c r="M19" s="44">
        <v>17647290</v>
      </c>
      <c r="N19" s="46">
        <v>0.898343088372209</v>
      </c>
      <c r="O19" s="50">
        <v>10133850</v>
      </c>
      <c r="P19" s="46">
        <v>0.52877958525140989</v>
      </c>
      <c r="Q19" s="44">
        <v>43540</v>
      </c>
      <c r="R19" s="47">
        <v>0.31049609554432706</v>
      </c>
    </row>
    <row r="20" spans="1:18" x14ac:dyDescent="0.45">
      <c r="A20" s="48" t="s">
        <v>27</v>
      </c>
      <c r="B20" s="43">
        <v>14332042</v>
      </c>
      <c r="C20" s="43">
        <v>10993626</v>
      </c>
      <c r="D20" s="43">
        <v>5519089</v>
      </c>
      <c r="E20" s="44">
        <v>5474537</v>
      </c>
      <c r="F20" s="49">
        <v>3332337</v>
      </c>
      <c r="G20" s="44">
        <v>1669093</v>
      </c>
      <c r="H20" s="44">
        <v>1663244</v>
      </c>
      <c r="I20" s="44">
        <v>6079</v>
      </c>
      <c r="J20" s="44">
        <v>3054</v>
      </c>
      <c r="K20" s="44">
        <v>3025</v>
      </c>
      <c r="L20" s="45"/>
      <c r="M20" s="44">
        <v>11804235</v>
      </c>
      <c r="N20" s="46">
        <v>0.93132896795090914</v>
      </c>
      <c r="O20" s="50">
        <v>1939900</v>
      </c>
      <c r="P20" s="46">
        <v>1.7177880303108408</v>
      </c>
      <c r="Q20" s="44">
        <v>11540</v>
      </c>
      <c r="R20" s="47">
        <v>0.52677642980935879</v>
      </c>
    </row>
    <row r="21" spans="1:18" x14ac:dyDescent="0.45">
      <c r="A21" s="48" t="s">
        <v>28</v>
      </c>
      <c r="B21" s="43">
        <v>3529989</v>
      </c>
      <c r="C21" s="43">
        <v>2958648</v>
      </c>
      <c r="D21" s="43">
        <v>1485341</v>
      </c>
      <c r="E21" s="44">
        <v>1473307</v>
      </c>
      <c r="F21" s="49">
        <v>571264</v>
      </c>
      <c r="G21" s="44">
        <v>286554</v>
      </c>
      <c r="H21" s="44">
        <v>284710</v>
      </c>
      <c r="I21" s="44">
        <v>77</v>
      </c>
      <c r="J21" s="44">
        <v>35</v>
      </c>
      <c r="K21" s="44">
        <v>42</v>
      </c>
      <c r="L21" s="45"/>
      <c r="M21" s="44">
        <v>3239205</v>
      </c>
      <c r="N21" s="46">
        <v>0.91338708108934141</v>
      </c>
      <c r="O21" s="50">
        <v>584800</v>
      </c>
      <c r="P21" s="46">
        <v>0.97685362517099861</v>
      </c>
      <c r="Q21" s="44">
        <v>240</v>
      </c>
      <c r="R21" s="47">
        <v>0.32083333333333336</v>
      </c>
    </row>
    <row r="22" spans="1:18" x14ac:dyDescent="0.45">
      <c r="A22" s="48" t="s">
        <v>29</v>
      </c>
      <c r="B22" s="43">
        <v>1672828</v>
      </c>
      <c r="C22" s="43">
        <v>1486664</v>
      </c>
      <c r="D22" s="43">
        <v>745752</v>
      </c>
      <c r="E22" s="44">
        <v>740912</v>
      </c>
      <c r="F22" s="49">
        <v>185948</v>
      </c>
      <c r="G22" s="44">
        <v>93188</v>
      </c>
      <c r="H22" s="44">
        <v>92760</v>
      </c>
      <c r="I22" s="44">
        <v>216</v>
      </c>
      <c r="J22" s="44">
        <v>109</v>
      </c>
      <c r="K22" s="44">
        <v>107</v>
      </c>
      <c r="L22" s="45"/>
      <c r="M22" s="44">
        <v>1593220</v>
      </c>
      <c r="N22" s="46">
        <v>0.93311909215299838</v>
      </c>
      <c r="O22" s="50">
        <v>176600</v>
      </c>
      <c r="P22" s="46">
        <v>1.0529331823329557</v>
      </c>
      <c r="Q22" s="44">
        <v>440</v>
      </c>
      <c r="R22" s="47">
        <v>0.49090909090909091</v>
      </c>
    </row>
    <row r="23" spans="1:18" x14ac:dyDescent="0.45">
      <c r="A23" s="48" t="s">
        <v>30</v>
      </c>
      <c r="B23" s="43">
        <v>1728896</v>
      </c>
      <c r="C23" s="43">
        <v>1522455</v>
      </c>
      <c r="D23" s="43">
        <v>764477</v>
      </c>
      <c r="E23" s="44">
        <v>757978</v>
      </c>
      <c r="F23" s="49">
        <v>205432</v>
      </c>
      <c r="G23" s="44">
        <v>103068</v>
      </c>
      <c r="H23" s="44">
        <v>102364</v>
      </c>
      <c r="I23" s="44">
        <v>1009</v>
      </c>
      <c r="J23" s="44">
        <v>504</v>
      </c>
      <c r="K23" s="44">
        <v>505</v>
      </c>
      <c r="L23" s="45"/>
      <c r="M23" s="44">
        <v>1614630</v>
      </c>
      <c r="N23" s="46">
        <v>0.94291261775143531</v>
      </c>
      <c r="O23" s="50">
        <v>220900</v>
      </c>
      <c r="P23" s="46">
        <v>0.92997736532367592</v>
      </c>
      <c r="Q23" s="44">
        <v>1080</v>
      </c>
      <c r="R23" s="47">
        <v>0.93425925925925923</v>
      </c>
    </row>
    <row r="24" spans="1:18" x14ac:dyDescent="0.45">
      <c r="A24" s="48" t="s">
        <v>31</v>
      </c>
      <c r="B24" s="43">
        <v>1191654</v>
      </c>
      <c r="C24" s="43">
        <v>1049023</v>
      </c>
      <c r="D24" s="43">
        <v>526616</v>
      </c>
      <c r="E24" s="44">
        <v>522407</v>
      </c>
      <c r="F24" s="49">
        <v>142568</v>
      </c>
      <c r="G24" s="44">
        <v>71565</v>
      </c>
      <c r="H24" s="44">
        <v>71003</v>
      </c>
      <c r="I24" s="44">
        <v>63</v>
      </c>
      <c r="J24" s="44">
        <v>21</v>
      </c>
      <c r="K24" s="44">
        <v>42</v>
      </c>
      <c r="L24" s="45"/>
      <c r="M24" s="44">
        <v>1123470</v>
      </c>
      <c r="N24" s="46">
        <v>0.93373476817360501</v>
      </c>
      <c r="O24" s="50">
        <v>145200</v>
      </c>
      <c r="P24" s="46">
        <v>0.98187327823691462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1271051</v>
      </c>
      <c r="C25" s="43">
        <v>1121252</v>
      </c>
      <c r="D25" s="43">
        <v>562590</v>
      </c>
      <c r="E25" s="44">
        <v>558662</v>
      </c>
      <c r="F25" s="49">
        <v>149767</v>
      </c>
      <c r="G25" s="44">
        <v>75160</v>
      </c>
      <c r="H25" s="44">
        <v>74607</v>
      </c>
      <c r="I25" s="44">
        <v>32</v>
      </c>
      <c r="J25" s="44">
        <v>12</v>
      </c>
      <c r="K25" s="44">
        <v>20</v>
      </c>
      <c r="L25" s="45"/>
      <c r="M25" s="44">
        <v>1259990</v>
      </c>
      <c r="N25" s="46">
        <v>0.88988960229843095</v>
      </c>
      <c r="O25" s="50">
        <v>139400</v>
      </c>
      <c r="P25" s="46">
        <v>1.0743687230989958</v>
      </c>
      <c r="Q25" s="44">
        <v>280</v>
      </c>
      <c r="R25" s="47">
        <v>0.11428571428571428</v>
      </c>
    </row>
    <row r="26" spans="1:18" x14ac:dyDescent="0.45">
      <c r="A26" s="48" t="s">
        <v>33</v>
      </c>
      <c r="B26" s="43">
        <v>3225691</v>
      </c>
      <c r="C26" s="43">
        <v>2935702</v>
      </c>
      <c r="D26" s="43">
        <v>1474555</v>
      </c>
      <c r="E26" s="44">
        <v>1461147</v>
      </c>
      <c r="F26" s="49">
        <v>289867</v>
      </c>
      <c r="G26" s="44">
        <v>145556</v>
      </c>
      <c r="H26" s="44">
        <v>144311</v>
      </c>
      <c r="I26" s="44">
        <v>122</v>
      </c>
      <c r="J26" s="44">
        <v>55</v>
      </c>
      <c r="K26" s="44">
        <v>67</v>
      </c>
      <c r="L26" s="45"/>
      <c r="M26" s="44">
        <v>3157970</v>
      </c>
      <c r="N26" s="46">
        <v>0.92961681079934266</v>
      </c>
      <c r="O26" s="50">
        <v>268100</v>
      </c>
      <c r="P26" s="46">
        <v>1.081189854531891</v>
      </c>
      <c r="Q26" s="44">
        <v>140</v>
      </c>
      <c r="R26" s="47">
        <v>0.87142857142857144</v>
      </c>
    </row>
    <row r="27" spans="1:18" x14ac:dyDescent="0.45">
      <c r="A27" s="48" t="s">
        <v>34</v>
      </c>
      <c r="B27" s="43">
        <v>3114630</v>
      </c>
      <c r="C27" s="43">
        <v>2773769</v>
      </c>
      <c r="D27" s="43">
        <v>1390608</v>
      </c>
      <c r="E27" s="44">
        <v>1383161</v>
      </c>
      <c r="F27" s="49">
        <v>338729</v>
      </c>
      <c r="G27" s="44">
        <v>170511</v>
      </c>
      <c r="H27" s="44">
        <v>168218</v>
      </c>
      <c r="I27" s="44">
        <v>2132</v>
      </c>
      <c r="J27" s="44">
        <v>1065</v>
      </c>
      <c r="K27" s="44">
        <v>1067</v>
      </c>
      <c r="L27" s="45"/>
      <c r="M27" s="44">
        <v>2999125</v>
      </c>
      <c r="N27" s="46">
        <v>0.92485941733005461</v>
      </c>
      <c r="O27" s="50">
        <v>279600</v>
      </c>
      <c r="P27" s="46">
        <v>1.2114771101573676</v>
      </c>
      <c r="Q27" s="44">
        <v>2580</v>
      </c>
      <c r="R27" s="47">
        <v>0.82635658914728682</v>
      </c>
    </row>
    <row r="28" spans="1:18" x14ac:dyDescent="0.45">
      <c r="A28" s="48" t="s">
        <v>35</v>
      </c>
      <c r="B28" s="43">
        <v>5907740</v>
      </c>
      <c r="C28" s="43">
        <v>5126677</v>
      </c>
      <c r="D28" s="43">
        <v>2574374</v>
      </c>
      <c r="E28" s="44">
        <v>2552303</v>
      </c>
      <c r="F28" s="49">
        <v>780877</v>
      </c>
      <c r="G28" s="44">
        <v>391445</v>
      </c>
      <c r="H28" s="44">
        <v>389432</v>
      </c>
      <c r="I28" s="44">
        <v>186</v>
      </c>
      <c r="J28" s="44">
        <v>91</v>
      </c>
      <c r="K28" s="44">
        <v>95</v>
      </c>
      <c r="L28" s="45"/>
      <c r="M28" s="44">
        <v>5365220</v>
      </c>
      <c r="N28" s="46">
        <v>0.95553900865202168</v>
      </c>
      <c r="O28" s="50">
        <v>752600</v>
      </c>
      <c r="P28" s="46">
        <v>1.0375724156258304</v>
      </c>
      <c r="Q28" s="44">
        <v>1060</v>
      </c>
      <c r="R28" s="47">
        <v>0.17547169811320754</v>
      </c>
    </row>
    <row r="29" spans="1:18" x14ac:dyDescent="0.45">
      <c r="A29" s="48" t="s">
        <v>36</v>
      </c>
      <c r="B29" s="43">
        <v>11205410</v>
      </c>
      <c r="C29" s="43">
        <v>8772484</v>
      </c>
      <c r="D29" s="43">
        <v>4402035</v>
      </c>
      <c r="E29" s="44">
        <v>4370449</v>
      </c>
      <c r="F29" s="49">
        <v>2432192</v>
      </c>
      <c r="G29" s="44">
        <v>1220021</v>
      </c>
      <c r="H29" s="44">
        <v>1212171</v>
      </c>
      <c r="I29" s="44">
        <v>734</v>
      </c>
      <c r="J29" s="44">
        <v>335</v>
      </c>
      <c r="K29" s="44">
        <v>399</v>
      </c>
      <c r="L29" s="45"/>
      <c r="M29" s="44">
        <v>10035010</v>
      </c>
      <c r="N29" s="46">
        <v>0.87418786827317563</v>
      </c>
      <c r="O29" s="50">
        <v>2709600</v>
      </c>
      <c r="P29" s="46">
        <v>0.89762031296132272</v>
      </c>
      <c r="Q29" s="44">
        <v>1440</v>
      </c>
      <c r="R29" s="47">
        <v>0.50972222222222219</v>
      </c>
    </row>
    <row r="30" spans="1:18" x14ac:dyDescent="0.45">
      <c r="A30" s="48" t="s">
        <v>37</v>
      </c>
      <c r="B30" s="43">
        <v>2765174</v>
      </c>
      <c r="C30" s="43">
        <v>2493357</v>
      </c>
      <c r="D30" s="43">
        <v>1250809</v>
      </c>
      <c r="E30" s="44">
        <v>1242548</v>
      </c>
      <c r="F30" s="49">
        <v>271308</v>
      </c>
      <c r="G30" s="44">
        <v>136313</v>
      </c>
      <c r="H30" s="44">
        <v>134995</v>
      </c>
      <c r="I30" s="44">
        <v>509</v>
      </c>
      <c r="J30" s="44">
        <v>255</v>
      </c>
      <c r="K30" s="44">
        <v>254</v>
      </c>
      <c r="L30" s="45"/>
      <c r="M30" s="44">
        <v>2656215</v>
      </c>
      <c r="N30" s="46">
        <v>0.93868794506468789</v>
      </c>
      <c r="O30" s="50">
        <v>239400</v>
      </c>
      <c r="P30" s="46">
        <v>1.1332832080200501</v>
      </c>
      <c r="Q30" s="44">
        <v>780</v>
      </c>
      <c r="R30" s="47">
        <v>0.65256410256410258</v>
      </c>
    </row>
    <row r="31" spans="1:18" x14ac:dyDescent="0.45">
      <c r="A31" s="48" t="s">
        <v>38</v>
      </c>
      <c r="B31" s="43">
        <v>2176561</v>
      </c>
      <c r="C31" s="43">
        <v>1807835</v>
      </c>
      <c r="D31" s="43">
        <v>907733</v>
      </c>
      <c r="E31" s="44">
        <v>900102</v>
      </c>
      <c r="F31" s="49">
        <v>368632</v>
      </c>
      <c r="G31" s="44">
        <v>184698</v>
      </c>
      <c r="H31" s="44">
        <v>183934</v>
      </c>
      <c r="I31" s="44">
        <v>94</v>
      </c>
      <c r="J31" s="44">
        <v>46</v>
      </c>
      <c r="K31" s="44">
        <v>48</v>
      </c>
      <c r="L31" s="45"/>
      <c r="M31" s="44">
        <v>1900190</v>
      </c>
      <c r="N31" s="46">
        <v>0.95139696556660125</v>
      </c>
      <c r="O31" s="50">
        <v>348300</v>
      </c>
      <c r="P31" s="46">
        <v>1.0583749641113982</v>
      </c>
      <c r="Q31" s="44">
        <v>240</v>
      </c>
      <c r="R31" s="47">
        <v>0.39166666666666666</v>
      </c>
    </row>
    <row r="32" spans="1:18" x14ac:dyDescent="0.45">
      <c r="A32" s="48" t="s">
        <v>39</v>
      </c>
      <c r="B32" s="43">
        <v>3754337</v>
      </c>
      <c r="C32" s="43">
        <v>3102185</v>
      </c>
      <c r="D32" s="43">
        <v>1556877</v>
      </c>
      <c r="E32" s="44">
        <v>1545308</v>
      </c>
      <c r="F32" s="49">
        <v>651655</v>
      </c>
      <c r="G32" s="44">
        <v>327064</v>
      </c>
      <c r="H32" s="44">
        <v>324591</v>
      </c>
      <c r="I32" s="44">
        <v>497</v>
      </c>
      <c r="J32" s="44">
        <v>251</v>
      </c>
      <c r="K32" s="44">
        <v>246</v>
      </c>
      <c r="L32" s="45"/>
      <c r="M32" s="44">
        <v>3372895</v>
      </c>
      <c r="N32" s="46">
        <v>0.91973957090274083</v>
      </c>
      <c r="O32" s="50">
        <v>704200</v>
      </c>
      <c r="P32" s="46">
        <v>0.9253834138028969</v>
      </c>
      <c r="Q32" s="44">
        <v>1060</v>
      </c>
      <c r="R32" s="47">
        <v>0.46886792452830189</v>
      </c>
    </row>
    <row r="33" spans="1:18" x14ac:dyDescent="0.45">
      <c r="A33" s="48" t="s">
        <v>40</v>
      </c>
      <c r="B33" s="43">
        <v>12901418</v>
      </c>
      <c r="C33" s="43">
        <v>9964010</v>
      </c>
      <c r="D33" s="43">
        <v>4999198</v>
      </c>
      <c r="E33" s="44">
        <v>4964812</v>
      </c>
      <c r="F33" s="49">
        <v>2873511</v>
      </c>
      <c r="G33" s="44">
        <v>1440481</v>
      </c>
      <c r="H33" s="44">
        <v>1433030</v>
      </c>
      <c r="I33" s="44">
        <v>63897</v>
      </c>
      <c r="J33" s="44">
        <v>32157</v>
      </c>
      <c r="K33" s="44">
        <v>31740</v>
      </c>
      <c r="L33" s="45"/>
      <c r="M33" s="44">
        <v>11482865</v>
      </c>
      <c r="N33" s="46">
        <v>0.86772856773984541</v>
      </c>
      <c r="O33" s="50">
        <v>3481600</v>
      </c>
      <c r="P33" s="46">
        <v>0.82534208409926468</v>
      </c>
      <c r="Q33" s="44">
        <v>72620</v>
      </c>
      <c r="R33" s="47">
        <v>0.87988157532360234</v>
      </c>
    </row>
    <row r="34" spans="1:18" x14ac:dyDescent="0.45">
      <c r="A34" s="48" t="s">
        <v>41</v>
      </c>
      <c r="B34" s="43">
        <v>8294214</v>
      </c>
      <c r="C34" s="43">
        <v>6906352</v>
      </c>
      <c r="D34" s="43">
        <v>3463936</v>
      </c>
      <c r="E34" s="44">
        <v>3442416</v>
      </c>
      <c r="F34" s="49">
        <v>1386741</v>
      </c>
      <c r="G34" s="44">
        <v>696468</v>
      </c>
      <c r="H34" s="44">
        <v>690273</v>
      </c>
      <c r="I34" s="44">
        <v>1121</v>
      </c>
      <c r="J34" s="44">
        <v>547</v>
      </c>
      <c r="K34" s="44">
        <v>574</v>
      </c>
      <c r="L34" s="45"/>
      <c r="M34" s="44">
        <v>7572135</v>
      </c>
      <c r="N34" s="46">
        <v>0.91207459983214778</v>
      </c>
      <c r="O34" s="50">
        <v>1135400</v>
      </c>
      <c r="P34" s="46">
        <v>1.2213677998943104</v>
      </c>
      <c r="Q34" s="44">
        <v>2440</v>
      </c>
      <c r="R34" s="47">
        <v>0.45942622950819673</v>
      </c>
    </row>
    <row r="35" spans="1:18" x14ac:dyDescent="0.45">
      <c r="A35" s="48" t="s">
        <v>42</v>
      </c>
      <c r="B35" s="43">
        <v>2034927</v>
      </c>
      <c r="C35" s="43">
        <v>1812729</v>
      </c>
      <c r="D35" s="43">
        <v>909178</v>
      </c>
      <c r="E35" s="44">
        <v>903551</v>
      </c>
      <c r="F35" s="49">
        <v>221993</v>
      </c>
      <c r="G35" s="44">
        <v>111242</v>
      </c>
      <c r="H35" s="44">
        <v>110751</v>
      </c>
      <c r="I35" s="44">
        <v>205</v>
      </c>
      <c r="J35" s="44">
        <v>95</v>
      </c>
      <c r="K35" s="44">
        <v>110</v>
      </c>
      <c r="L35" s="45"/>
      <c r="M35" s="44">
        <v>1963300</v>
      </c>
      <c r="N35" s="46">
        <v>0.92330718687923397</v>
      </c>
      <c r="O35" s="50">
        <v>127300</v>
      </c>
      <c r="P35" s="46">
        <v>1.7438570306362922</v>
      </c>
      <c r="Q35" s="44">
        <v>700</v>
      </c>
      <c r="R35" s="47">
        <v>0.29285714285714287</v>
      </c>
    </row>
    <row r="36" spans="1:18" x14ac:dyDescent="0.45">
      <c r="A36" s="48" t="s">
        <v>43</v>
      </c>
      <c r="B36" s="43">
        <v>1386545</v>
      </c>
      <c r="C36" s="43">
        <v>1324215</v>
      </c>
      <c r="D36" s="43">
        <v>664100</v>
      </c>
      <c r="E36" s="44">
        <v>660115</v>
      </c>
      <c r="F36" s="49">
        <v>62255</v>
      </c>
      <c r="G36" s="44">
        <v>31193</v>
      </c>
      <c r="H36" s="44">
        <v>31062</v>
      </c>
      <c r="I36" s="44">
        <v>75</v>
      </c>
      <c r="J36" s="44">
        <v>39</v>
      </c>
      <c r="K36" s="44">
        <v>36</v>
      </c>
      <c r="L36" s="45"/>
      <c r="M36" s="44">
        <v>1398045</v>
      </c>
      <c r="N36" s="46">
        <v>0.94719054107700396</v>
      </c>
      <c r="O36" s="50">
        <v>48100</v>
      </c>
      <c r="P36" s="46">
        <v>1.2942827442827443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814524</v>
      </c>
      <c r="C37" s="43">
        <v>714573</v>
      </c>
      <c r="D37" s="43">
        <v>358917</v>
      </c>
      <c r="E37" s="44">
        <v>355656</v>
      </c>
      <c r="F37" s="49">
        <v>99888</v>
      </c>
      <c r="G37" s="44">
        <v>50141</v>
      </c>
      <c r="H37" s="44">
        <v>49747</v>
      </c>
      <c r="I37" s="44">
        <v>63</v>
      </c>
      <c r="J37" s="44">
        <v>30</v>
      </c>
      <c r="K37" s="44">
        <v>33</v>
      </c>
      <c r="L37" s="45"/>
      <c r="M37" s="44">
        <v>815460</v>
      </c>
      <c r="N37" s="46">
        <v>0.87628209844750204</v>
      </c>
      <c r="O37" s="50">
        <v>110800</v>
      </c>
      <c r="P37" s="46">
        <v>0.90151624548736464</v>
      </c>
      <c r="Q37" s="44">
        <v>340</v>
      </c>
      <c r="R37" s="47">
        <v>0.18529411764705883</v>
      </c>
    </row>
    <row r="38" spans="1:18" x14ac:dyDescent="0.45">
      <c r="A38" s="48" t="s">
        <v>45</v>
      </c>
      <c r="B38" s="43">
        <v>1037945</v>
      </c>
      <c r="C38" s="43">
        <v>982453</v>
      </c>
      <c r="D38" s="43">
        <v>493719</v>
      </c>
      <c r="E38" s="44">
        <v>488734</v>
      </c>
      <c r="F38" s="49">
        <v>55380</v>
      </c>
      <c r="G38" s="44">
        <v>27771</v>
      </c>
      <c r="H38" s="44">
        <v>27609</v>
      </c>
      <c r="I38" s="44">
        <v>112</v>
      </c>
      <c r="J38" s="44">
        <v>52</v>
      </c>
      <c r="K38" s="44">
        <v>60</v>
      </c>
      <c r="L38" s="45"/>
      <c r="M38" s="44">
        <v>1061500</v>
      </c>
      <c r="N38" s="46">
        <v>0.92553273669335845</v>
      </c>
      <c r="O38" s="50">
        <v>47400</v>
      </c>
      <c r="P38" s="46">
        <v>1.1683544303797468</v>
      </c>
      <c r="Q38" s="44">
        <v>680</v>
      </c>
      <c r="R38" s="47">
        <v>0.16470588235294117</v>
      </c>
    </row>
    <row r="39" spans="1:18" x14ac:dyDescent="0.45">
      <c r="A39" s="48" t="s">
        <v>46</v>
      </c>
      <c r="B39" s="43">
        <v>2746149</v>
      </c>
      <c r="C39" s="43">
        <v>2412864</v>
      </c>
      <c r="D39" s="43">
        <v>1211350</v>
      </c>
      <c r="E39" s="44">
        <v>1201514</v>
      </c>
      <c r="F39" s="49">
        <v>332970</v>
      </c>
      <c r="G39" s="44">
        <v>167142</v>
      </c>
      <c r="H39" s="44">
        <v>165828</v>
      </c>
      <c r="I39" s="44">
        <v>315</v>
      </c>
      <c r="J39" s="44">
        <v>154</v>
      </c>
      <c r="K39" s="44">
        <v>161</v>
      </c>
      <c r="L39" s="45"/>
      <c r="M39" s="44">
        <v>2803030</v>
      </c>
      <c r="N39" s="46">
        <v>0.86080562819520301</v>
      </c>
      <c r="O39" s="50">
        <v>385900</v>
      </c>
      <c r="P39" s="46">
        <v>0.86284011401917593</v>
      </c>
      <c r="Q39" s="44">
        <v>720</v>
      </c>
      <c r="R39" s="47">
        <v>0.4375</v>
      </c>
    </row>
    <row r="40" spans="1:18" x14ac:dyDescent="0.45">
      <c r="A40" s="48" t="s">
        <v>47</v>
      </c>
      <c r="B40" s="43">
        <v>4131415</v>
      </c>
      <c r="C40" s="43">
        <v>3536694</v>
      </c>
      <c r="D40" s="43">
        <v>1774596</v>
      </c>
      <c r="E40" s="44">
        <v>1762098</v>
      </c>
      <c r="F40" s="49">
        <v>594599</v>
      </c>
      <c r="G40" s="44">
        <v>298408</v>
      </c>
      <c r="H40" s="44">
        <v>296191</v>
      </c>
      <c r="I40" s="44">
        <v>122</v>
      </c>
      <c r="J40" s="44">
        <v>58</v>
      </c>
      <c r="K40" s="44">
        <v>64</v>
      </c>
      <c r="L40" s="45"/>
      <c r="M40" s="44">
        <v>3943030</v>
      </c>
      <c r="N40" s="46">
        <v>0.8969482859628255</v>
      </c>
      <c r="O40" s="50">
        <v>616200</v>
      </c>
      <c r="P40" s="46">
        <v>0.96494482310938012</v>
      </c>
      <c r="Q40" s="44">
        <v>1140</v>
      </c>
      <c r="R40" s="47">
        <v>0.10701754385964912</v>
      </c>
    </row>
    <row r="41" spans="1:18" x14ac:dyDescent="0.45">
      <c r="A41" s="48" t="s">
        <v>48</v>
      </c>
      <c r="B41" s="43">
        <v>2028537</v>
      </c>
      <c r="C41" s="43">
        <v>1815795</v>
      </c>
      <c r="D41" s="43">
        <v>910641</v>
      </c>
      <c r="E41" s="44">
        <v>905154</v>
      </c>
      <c r="F41" s="49">
        <v>212688</v>
      </c>
      <c r="G41" s="44">
        <v>106799</v>
      </c>
      <c r="H41" s="44">
        <v>105889</v>
      </c>
      <c r="I41" s="44">
        <v>54</v>
      </c>
      <c r="J41" s="44">
        <v>29</v>
      </c>
      <c r="K41" s="44">
        <v>25</v>
      </c>
      <c r="L41" s="45"/>
      <c r="M41" s="44">
        <v>2004975</v>
      </c>
      <c r="N41" s="46">
        <v>0.90564470878689263</v>
      </c>
      <c r="O41" s="50">
        <v>210200</v>
      </c>
      <c r="P41" s="46">
        <v>1.0118363463368221</v>
      </c>
      <c r="Q41" s="44">
        <v>320</v>
      </c>
      <c r="R41" s="47">
        <v>0.16875000000000001</v>
      </c>
    </row>
    <row r="42" spans="1:18" x14ac:dyDescent="0.45">
      <c r="A42" s="48" t="s">
        <v>49</v>
      </c>
      <c r="B42" s="43">
        <v>1091304</v>
      </c>
      <c r="C42" s="43">
        <v>939203</v>
      </c>
      <c r="D42" s="43">
        <v>471058</v>
      </c>
      <c r="E42" s="44">
        <v>468145</v>
      </c>
      <c r="F42" s="49">
        <v>151936</v>
      </c>
      <c r="G42" s="44">
        <v>76195</v>
      </c>
      <c r="H42" s="44">
        <v>75741</v>
      </c>
      <c r="I42" s="44">
        <v>165</v>
      </c>
      <c r="J42" s="44">
        <v>79</v>
      </c>
      <c r="K42" s="44">
        <v>86</v>
      </c>
      <c r="L42" s="45"/>
      <c r="M42" s="44">
        <v>1025405</v>
      </c>
      <c r="N42" s="46">
        <v>0.91593370424368903</v>
      </c>
      <c r="O42" s="50">
        <v>152900</v>
      </c>
      <c r="P42" s="46">
        <v>0.99369522563767165</v>
      </c>
      <c r="Q42" s="44">
        <v>660</v>
      </c>
      <c r="R42" s="47">
        <v>0.25</v>
      </c>
    </row>
    <row r="43" spans="1:18" x14ac:dyDescent="0.45">
      <c r="A43" s="48" t="s">
        <v>50</v>
      </c>
      <c r="B43" s="43">
        <v>1442135</v>
      </c>
      <c r="C43" s="43">
        <v>1329831</v>
      </c>
      <c r="D43" s="43">
        <v>667303</v>
      </c>
      <c r="E43" s="44">
        <v>662528</v>
      </c>
      <c r="F43" s="49">
        <v>112131</v>
      </c>
      <c r="G43" s="44">
        <v>56145</v>
      </c>
      <c r="H43" s="44">
        <v>55986</v>
      </c>
      <c r="I43" s="44">
        <v>173</v>
      </c>
      <c r="J43" s="44">
        <v>85</v>
      </c>
      <c r="K43" s="44">
        <v>88</v>
      </c>
      <c r="L43" s="45"/>
      <c r="M43" s="44">
        <v>1439710</v>
      </c>
      <c r="N43" s="46">
        <v>0.92367976884233627</v>
      </c>
      <c r="O43" s="50">
        <v>102300</v>
      </c>
      <c r="P43" s="46">
        <v>1.0960997067448681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2052429</v>
      </c>
      <c r="C44" s="43">
        <v>1919668</v>
      </c>
      <c r="D44" s="43">
        <v>963438</v>
      </c>
      <c r="E44" s="44">
        <v>956230</v>
      </c>
      <c r="F44" s="49">
        <v>132705</v>
      </c>
      <c r="G44" s="44">
        <v>66632</v>
      </c>
      <c r="H44" s="44">
        <v>66073</v>
      </c>
      <c r="I44" s="44">
        <v>56</v>
      </c>
      <c r="J44" s="44">
        <v>26</v>
      </c>
      <c r="K44" s="44">
        <v>30</v>
      </c>
      <c r="L44" s="45"/>
      <c r="M44" s="44">
        <v>2070450</v>
      </c>
      <c r="N44" s="46">
        <v>0.92717428578328387</v>
      </c>
      <c r="O44" s="50">
        <v>128400</v>
      </c>
      <c r="P44" s="46">
        <v>1.0335280373831777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1034969</v>
      </c>
      <c r="C45" s="43">
        <v>976162</v>
      </c>
      <c r="D45" s="43">
        <v>490746</v>
      </c>
      <c r="E45" s="44">
        <v>485416</v>
      </c>
      <c r="F45" s="49">
        <v>58733</v>
      </c>
      <c r="G45" s="44">
        <v>29540</v>
      </c>
      <c r="H45" s="44">
        <v>29193</v>
      </c>
      <c r="I45" s="44">
        <v>74</v>
      </c>
      <c r="J45" s="44">
        <v>33</v>
      </c>
      <c r="K45" s="44">
        <v>41</v>
      </c>
      <c r="L45" s="45"/>
      <c r="M45" s="44">
        <v>1048695</v>
      </c>
      <c r="N45" s="46">
        <v>0.93083499015443005</v>
      </c>
      <c r="O45" s="50">
        <v>55600</v>
      </c>
      <c r="P45" s="46">
        <v>1.0563489208633094</v>
      </c>
      <c r="Q45" s="44">
        <v>140</v>
      </c>
      <c r="R45" s="47">
        <v>0.52857142857142858</v>
      </c>
    </row>
    <row r="46" spans="1:18" x14ac:dyDescent="0.45">
      <c r="A46" s="48" t="s">
        <v>53</v>
      </c>
      <c r="B46" s="43">
        <v>7644816</v>
      </c>
      <c r="C46" s="43">
        <v>6666467</v>
      </c>
      <c r="D46" s="43">
        <v>3350935</v>
      </c>
      <c r="E46" s="44">
        <v>3315532</v>
      </c>
      <c r="F46" s="49">
        <v>978155</v>
      </c>
      <c r="G46" s="44">
        <v>492848</v>
      </c>
      <c r="H46" s="44">
        <v>485307</v>
      </c>
      <c r="I46" s="44">
        <v>194</v>
      </c>
      <c r="J46" s="44">
        <v>97</v>
      </c>
      <c r="K46" s="44">
        <v>97</v>
      </c>
      <c r="L46" s="45"/>
      <c r="M46" s="44">
        <v>7058330</v>
      </c>
      <c r="N46" s="46">
        <v>0.94448219338002048</v>
      </c>
      <c r="O46" s="50">
        <v>1044200</v>
      </c>
      <c r="P46" s="46">
        <v>0.93675062248611374</v>
      </c>
      <c r="Q46" s="44">
        <v>720</v>
      </c>
      <c r="R46" s="47">
        <v>0.26944444444444443</v>
      </c>
    </row>
    <row r="47" spans="1:18" x14ac:dyDescent="0.45">
      <c r="A47" s="48" t="s">
        <v>54</v>
      </c>
      <c r="B47" s="43">
        <v>1187931</v>
      </c>
      <c r="C47" s="43">
        <v>1104431</v>
      </c>
      <c r="D47" s="43">
        <v>554418</v>
      </c>
      <c r="E47" s="44">
        <v>550013</v>
      </c>
      <c r="F47" s="49">
        <v>83484</v>
      </c>
      <c r="G47" s="44">
        <v>42053</v>
      </c>
      <c r="H47" s="44">
        <v>41431</v>
      </c>
      <c r="I47" s="44">
        <v>16</v>
      </c>
      <c r="J47" s="44">
        <v>5</v>
      </c>
      <c r="K47" s="44">
        <v>11</v>
      </c>
      <c r="L47" s="45"/>
      <c r="M47" s="44">
        <v>1212205</v>
      </c>
      <c r="N47" s="46">
        <v>0.91109259572432055</v>
      </c>
      <c r="O47" s="50">
        <v>74400</v>
      </c>
      <c r="P47" s="46">
        <v>1.1220967741935484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2024018</v>
      </c>
      <c r="C48" s="43">
        <v>1739482</v>
      </c>
      <c r="D48" s="43">
        <v>874201</v>
      </c>
      <c r="E48" s="44">
        <v>865281</v>
      </c>
      <c r="F48" s="49">
        <v>284507</v>
      </c>
      <c r="G48" s="44">
        <v>142575</v>
      </c>
      <c r="H48" s="44">
        <v>141932</v>
      </c>
      <c r="I48" s="44">
        <v>29</v>
      </c>
      <c r="J48" s="44">
        <v>12</v>
      </c>
      <c r="K48" s="44">
        <v>17</v>
      </c>
      <c r="L48" s="45"/>
      <c r="M48" s="44">
        <v>1895450</v>
      </c>
      <c r="N48" s="46">
        <v>0.91771452689334987</v>
      </c>
      <c r="O48" s="50">
        <v>288800</v>
      </c>
      <c r="P48" s="46">
        <v>0.98513504155124654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2660201</v>
      </c>
      <c r="C49" s="43">
        <v>2292166</v>
      </c>
      <c r="D49" s="43">
        <v>1150890</v>
      </c>
      <c r="E49" s="44">
        <v>1141276</v>
      </c>
      <c r="F49" s="49">
        <v>367783</v>
      </c>
      <c r="G49" s="44">
        <v>184466</v>
      </c>
      <c r="H49" s="44">
        <v>183317</v>
      </c>
      <c r="I49" s="44">
        <v>252</v>
      </c>
      <c r="J49" s="44">
        <v>124</v>
      </c>
      <c r="K49" s="44">
        <v>128</v>
      </c>
      <c r="L49" s="45"/>
      <c r="M49" s="44">
        <v>2519255</v>
      </c>
      <c r="N49" s="46">
        <v>0.9098586685349439</v>
      </c>
      <c r="O49" s="50">
        <v>350000</v>
      </c>
      <c r="P49" s="46">
        <v>1.0508085714285715</v>
      </c>
      <c r="Q49" s="44">
        <v>720</v>
      </c>
      <c r="R49" s="47">
        <v>0.35</v>
      </c>
    </row>
    <row r="50" spans="1:18" x14ac:dyDescent="0.45">
      <c r="A50" s="48" t="s">
        <v>57</v>
      </c>
      <c r="B50" s="43">
        <v>1692174</v>
      </c>
      <c r="C50" s="43">
        <v>1556476</v>
      </c>
      <c r="D50" s="43">
        <v>781784</v>
      </c>
      <c r="E50" s="44">
        <v>774692</v>
      </c>
      <c r="F50" s="49">
        <v>135601</v>
      </c>
      <c r="G50" s="44">
        <v>68015</v>
      </c>
      <c r="H50" s="44">
        <v>67586</v>
      </c>
      <c r="I50" s="44">
        <v>97</v>
      </c>
      <c r="J50" s="44">
        <v>41</v>
      </c>
      <c r="K50" s="44">
        <v>56</v>
      </c>
      <c r="L50" s="45"/>
      <c r="M50" s="44">
        <v>1673925</v>
      </c>
      <c r="N50" s="46">
        <v>0.92983616350792297</v>
      </c>
      <c r="O50" s="50">
        <v>125500</v>
      </c>
      <c r="P50" s="46">
        <v>1.0804860557768925</v>
      </c>
      <c r="Q50" s="44">
        <v>340</v>
      </c>
      <c r="R50" s="47">
        <v>0.28529411764705881</v>
      </c>
    </row>
    <row r="51" spans="1:18" x14ac:dyDescent="0.45">
      <c r="A51" s="48" t="s">
        <v>58</v>
      </c>
      <c r="B51" s="43">
        <v>1606101</v>
      </c>
      <c r="C51" s="43">
        <v>1543055</v>
      </c>
      <c r="D51" s="43">
        <v>774979</v>
      </c>
      <c r="E51" s="44">
        <v>768076</v>
      </c>
      <c r="F51" s="49">
        <v>63019</v>
      </c>
      <c r="G51" s="44">
        <v>31603</v>
      </c>
      <c r="H51" s="44">
        <v>31416</v>
      </c>
      <c r="I51" s="44">
        <v>27</v>
      </c>
      <c r="J51" s="44">
        <v>10</v>
      </c>
      <c r="K51" s="44">
        <v>17</v>
      </c>
      <c r="L51" s="45"/>
      <c r="M51" s="44">
        <v>1619395</v>
      </c>
      <c r="N51" s="46">
        <v>0.9528589380602015</v>
      </c>
      <c r="O51" s="50">
        <v>55600</v>
      </c>
      <c r="P51" s="46">
        <v>1.1334352517985611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2403748</v>
      </c>
      <c r="C52" s="43">
        <v>2204439</v>
      </c>
      <c r="D52" s="43">
        <v>1107948</v>
      </c>
      <c r="E52" s="44">
        <v>1096491</v>
      </c>
      <c r="F52" s="49">
        <v>199074</v>
      </c>
      <c r="G52" s="44">
        <v>99950</v>
      </c>
      <c r="H52" s="44">
        <v>99124</v>
      </c>
      <c r="I52" s="44">
        <v>235</v>
      </c>
      <c r="J52" s="44">
        <v>115</v>
      </c>
      <c r="K52" s="44">
        <v>120</v>
      </c>
      <c r="L52" s="45"/>
      <c r="M52" s="44">
        <v>2389110</v>
      </c>
      <c r="N52" s="46">
        <v>0.92270301493024598</v>
      </c>
      <c r="O52" s="50">
        <v>197100</v>
      </c>
      <c r="P52" s="46">
        <v>1.0100152207001523</v>
      </c>
      <c r="Q52" s="44">
        <v>340</v>
      </c>
      <c r="R52" s="47">
        <v>0.69117647058823528</v>
      </c>
    </row>
    <row r="53" spans="1:18" x14ac:dyDescent="0.45">
      <c r="A53" s="48" t="s">
        <v>60</v>
      </c>
      <c r="B53" s="43">
        <v>1958237</v>
      </c>
      <c r="C53" s="43">
        <v>1678415</v>
      </c>
      <c r="D53" s="43">
        <v>844487</v>
      </c>
      <c r="E53" s="44">
        <v>833928</v>
      </c>
      <c r="F53" s="49">
        <v>279340</v>
      </c>
      <c r="G53" s="44">
        <v>140478</v>
      </c>
      <c r="H53" s="44">
        <v>138862</v>
      </c>
      <c r="I53" s="44">
        <v>482</v>
      </c>
      <c r="J53" s="44">
        <v>242</v>
      </c>
      <c r="K53" s="44">
        <v>240</v>
      </c>
      <c r="L53" s="45"/>
      <c r="M53" s="44">
        <v>1947225</v>
      </c>
      <c r="N53" s="46">
        <v>0.86195226540333036</v>
      </c>
      <c r="O53" s="50">
        <v>305500</v>
      </c>
      <c r="P53" s="46">
        <v>0.91436988543371522</v>
      </c>
      <c r="Q53" s="44">
        <v>1160</v>
      </c>
      <c r="R53" s="47">
        <v>0.41551724137931034</v>
      </c>
    </row>
    <row r="55" spans="1:18" x14ac:dyDescent="0.45">
      <c r="A55" s="102" t="s">
        <v>127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45">
      <c r="A56" s="114" t="s">
        <v>128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45">
      <c r="A57" s="114" t="s">
        <v>129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45">
      <c r="A58" s="114" t="s">
        <v>130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45">
      <c r="A59" s="102" t="s">
        <v>131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45">
      <c r="A60" s="22" t="s">
        <v>132</v>
      </c>
    </row>
    <row r="61" spans="1:18" x14ac:dyDescent="0.45">
      <c r="A61" s="22" t="s">
        <v>133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134</v>
      </c>
    </row>
    <row r="2" spans="1:6" x14ac:dyDescent="0.45">
      <c r="D2" s="52" t="s">
        <v>135</v>
      </c>
    </row>
    <row r="3" spans="1:6" ht="36" x14ac:dyDescent="0.45">
      <c r="A3" s="48" t="s">
        <v>3</v>
      </c>
      <c r="B3" s="42" t="s">
        <v>136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137</v>
      </c>
    </row>
    <row r="54" spans="1:4" x14ac:dyDescent="0.45">
      <c r="A54" t="s">
        <v>138</v>
      </c>
    </row>
    <row r="55" spans="1:4" x14ac:dyDescent="0.45">
      <c r="A55" t="s">
        <v>139</v>
      </c>
    </row>
    <row r="56" spans="1:4" x14ac:dyDescent="0.45">
      <c r="A56" t="s">
        <v>140</v>
      </c>
    </row>
    <row r="57" spans="1:4" x14ac:dyDescent="0.45">
      <c r="A57" s="22" t="s">
        <v>141</v>
      </c>
    </row>
    <row r="58" spans="1:4" x14ac:dyDescent="0.45">
      <c r="A58" t="s">
        <v>142</v>
      </c>
    </row>
    <row r="59" spans="1:4" x14ac:dyDescent="0.45">
      <c r="A59" t="s">
        <v>143</v>
      </c>
    </row>
  </sheetData>
  <phoneticPr fontId="2"/>
  <pageMargins left="0.7" right="0.7" top="0.75" bottom="0.75" header="0.3" footer="0.3"/>
  <pageSetup paperSize="9" scale="6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DIGI-808455956-3763533</_dlc_DocId>
    <_dlc_DocIdUrl xmlns="89559dea-130d-4237-8e78-1ce7f44b9a24">
      <Url>https://digitalgojp.sharepoint.com/sites/digi_portal/_layouts/15/DocIdRedir.aspx?ID=DIGI-808455956-3763533</Url>
      <Description>DIGI-808455956-3763533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2022-05-24T03:58:10Z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564963ef-91f8-4aac-8198-ec22c1f41c8b</vt:lpwstr>
  </property>
</Properties>
</file>