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46296" windowHeight="25536"/>
  </bookViews>
  <sheets>
    <sheet name="進捗状況 (都道府県別)" sheetId="9" r:id="rId1"/>
    <sheet name="進捗状況（政令市・特別区）" sheetId="10" r:id="rId2"/>
    <sheet name="総接種回数" sheetId="14" r:id="rId3"/>
    <sheet name="一般接種" sheetId="12" r:id="rId4"/>
    <sheet name="医療従事者等" sheetId="13" r:id="rId5"/>
  </sheets>
  <definedNames>
    <definedName name="_xlnm.Print_Area" localSheetId="0">'進捗状況 (都道府県別)'!$A$1:$H$63</definedName>
    <definedName name="_xlnm.Print_Area" localSheetId="1">'進捗状況（政令市・特別区）'!$A$1:$H$45</definedName>
    <definedName name="_xlnm.Print_Area" localSheetId="2">総接種回数!$A$1:$L$61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4" i="14" l="1"/>
  <c r="C54" i="14"/>
  <c r="E53" i="14"/>
  <c r="C53" i="14"/>
  <c r="E52" i="14"/>
  <c r="C52" i="14"/>
  <c r="E51" i="14"/>
  <c r="C51" i="14"/>
  <c r="D51" i="14" s="1"/>
  <c r="E50" i="14"/>
  <c r="C50" i="14"/>
  <c r="E49" i="14"/>
  <c r="C49" i="14"/>
  <c r="E48" i="14"/>
  <c r="C48" i="14"/>
  <c r="E47" i="14"/>
  <c r="C47" i="14"/>
  <c r="D47" i="14" s="1"/>
  <c r="E46" i="14"/>
  <c r="C46" i="14"/>
  <c r="E45" i="14"/>
  <c r="C45" i="14"/>
  <c r="E44" i="14"/>
  <c r="C44" i="14"/>
  <c r="E43" i="14"/>
  <c r="C43" i="14"/>
  <c r="D43" i="14" s="1"/>
  <c r="E42" i="14"/>
  <c r="C42" i="14"/>
  <c r="E41" i="14"/>
  <c r="C41" i="14"/>
  <c r="E40" i="14"/>
  <c r="C40" i="14"/>
  <c r="E39" i="14"/>
  <c r="C39" i="14"/>
  <c r="D39" i="14" s="1"/>
  <c r="E38" i="14"/>
  <c r="C38" i="14"/>
  <c r="E37" i="14"/>
  <c r="C37" i="14"/>
  <c r="E36" i="14"/>
  <c r="C36" i="14"/>
  <c r="E35" i="14"/>
  <c r="C35" i="14"/>
  <c r="D35" i="14" s="1"/>
  <c r="E34" i="14"/>
  <c r="C34" i="14"/>
  <c r="E33" i="14"/>
  <c r="C33" i="14"/>
  <c r="E32" i="14"/>
  <c r="C32" i="14"/>
  <c r="E31" i="14"/>
  <c r="C31" i="14"/>
  <c r="D31" i="14" s="1"/>
  <c r="E30" i="14"/>
  <c r="C30" i="14"/>
  <c r="E29" i="14"/>
  <c r="C29" i="14"/>
  <c r="E28" i="14"/>
  <c r="C28" i="14"/>
  <c r="E27" i="14"/>
  <c r="C27" i="14"/>
  <c r="D27" i="14" s="1"/>
  <c r="E26" i="14"/>
  <c r="C26" i="14"/>
  <c r="E25" i="14"/>
  <c r="C25" i="14"/>
  <c r="E24" i="14"/>
  <c r="C24" i="14"/>
  <c r="E23" i="14"/>
  <c r="C23" i="14"/>
  <c r="D23" i="14" s="1"/>
  <c r="E22" i="14"/>
  <c r="C22" i="14"/>
  <c r="E21" i="14"/>
  <c r="C21" i="14"/>
  <c r="E20" i="14"/>
  <c r="C20" i="14"/>
  <c r="E19" i="14"/>
  <c r="C19" i="14"/>
  <c r="D19" i="14" s="1"/>
  <c r="E18" i="14"/>
  <c r="C18" i="14"/>
  <c r="E17" i="14"/>
  <c r="C17" i="14"/>
  <c r="E16" i="14"/>
  <c r="C16" i="14"/>
  <c r="E15" i="14"/>
  <c r="C15" i="14"/>
  <c r="D15" i="14" s="1"/>
  <c r="E14" i="14"/>
  <c r="C14" i="14"/>
  <c r="E13" i="14"/>
  <c r="C13" i="14"/>
  <c r="E12" i="14"/>
  <c r="C12" i="14"/>
  <c r="E11" i="14"/>
  <c r="C11" i="14"/>
  <c r="D11" i="14" s="1"/>
  <c r="E10" i="14"/>
  <c r="C10" i="14"/>
  <c r="E9" i="14"/>
  <c r="C9" i="14"/>
  <c r="E8" i="14"/>
  <c r="C8" i="14"/>
  <c r="L2" i="14"/>
  <c r="G54" i="14"/>
  <c r="H54" i="14" s="1"/>
  <c r="F54" i="14"/>
  <c r="D54" i="14"/>
  <c r="G53" i="14"/>
  <c r="B53" i="14" s="1"/>
  <c r="F53" i="14"/>
  <c r="D53" i="14"/>
  <c r="G52" i="14"/>
  <c r="H52" i="14" s="1"/>
  <c r="F52" i="14"/>
  <c r="D52" i="14"/>
  <c r="G51" i="14"/>
  <c r="F51" i="14"/>
  <c r="G50" i="14"/>
  <c r="H50" i="14" s="1"/>
  <c r="F50" i="14"/>
  <c r="D50" i="14"/>
  <c r="G49" i="14"/>
  <c r="B49" i="14" s="1"/>
  <c r="F49" i="14"/>
  <c r="D49" i="14"/>
  <c r="G48" i="14"/>
  <c r="H48" i="14" s="1"/>
  <c r="F48" i="14"/>
  <c r="G47" i="14"/>
  <c r="H47" i="14" s="1"/>
  <c r="F47" i="14"/>
  <c r="G46" i="14"/>
  <c r="H46" i="14" s="1"/>
  <c r="F46" i="14"/>
  <c r="D46" i="14"/>
  <c r="G45" i="14"/>
  <c r="B45" i="14" s="1"/>
  <c r="F45" i="14"/>
  <c r="D45" i="14"/>
  <c r="G44" i="14"/>
  <c r="H44" i="14" s="1"/>
  <c r="F44" i="14"/>
  <c r="D44" i="14"/>
  <c r="G43" i="14"/>
  <c r="B43" i="14" s="1"/>
  <c r="F43" i="14"/>
  <c r="G42" i="14"/>
  <c r="H42" i="14" s="1"/>
  <c r="F42" i="14"/>
  <c r="D42" i="14"/>
  <c r="H41" i="14"/>
  <c r="G41" i="14"/>
  <c r="B41" i="14" s="1"/>
  <c r="F41" i="14"/>
  <c r="D41" i="14"/>
  <c r="G40" i="14"/>
  <c r="H40" i="14" s="1"/>
  <c r="F40" i="14"/>
  <c r="G39" i="14"/>
  <c r="H39" i="14" s="1"/>
  <c r="F39" i="14"/>
  <c r="G38" i="14"/>
  <c r="H38" i="14" s="1"/>
  <c r="F38" i="14"/>
  <c r="D38" i="14"/>
  <c r="G37" i="14"/>
  <c r="B37" i="14" s="1"/>
  <c r="F37" i="14"/>
  <c r="D37" i="14"/>
  <c r="G36" i="14"/>
  <c r="H36" i="14" s="1"/>
  <c r="F36" i="14"/>
  <c r="D36" i="14"/>
  <c r="G35" i="14"/>
  <c r="B35" i="14" s="1"/>
  <c r="F35" i="14"/>
  <c r="G34" i="14"/>
  <c r="H34" i="14" s="1"/>
  <c r="F34" i="14"/>
  <c r="D34" i="14"/>
  <c r="H33" i="14"/>
  <c r="G33" i="14"/>
  <c r="F33" i="14"/>
  <c r="D33" i="14"/>
  <c r="B33" i="14"/>
  <c r="G32" i="14"/>
  <c r="H32" i="14" s="1"/>
  <c r="F32" i="14"/>
  <c r="G31" i="14"/>
  <c r="H31" i="14" s="1"/>
  <c r="F31" i="14"/>
  <c r="G30" i="14"/>
  <c r="H30" i="14" s="1"/>
  <c r="F30" i="14"/>
  <c r="D30" i="14"/>
  <c r="G29" i="14"/>
  <c r="B29" i="14" s="1"/>
  <c r="F29" i="14"/>
  <c r="D29" i="14"/>
  <c r="G28" i="14"/>
  <c r="H28" i="14" s="1"/>
  <c r="F28" i="14"/>
  <c r="D28" i="14"/>
  <c r="G27" i="14"/>
  <c r="F27" i="14"/>
  <c r="G26" i="14"/>
  <c r="H26" i="14" s="1"/>
  <c r="F26" i="14"/>
  <c r="D26" i="14"/>
  <c r="G25" i="14"/>
  <c r="B25" i="14" s="1"/>
  <c r="F25" i="14"/>
  <c r="D25" i="14"/>
  <c r="G24" i="14"/>
  <c r="H24" i="14" s="1"/>
  <c r="F24" i="14"/>
  <c r="G23" i="14"/>
  <c r="H23" i="14" s="1"/>
  <c r="F23" i="14"/>
  <c r="G22" i="14"/>
  <c r="H22" i="14" s="1"/>
  <c r="F22" i="14"/>
  <c r="D22" i="14"/>
  <c r="G21" i="14"/>
  <c r="B21" i="14" s="1"/>
  <c r="F21" i="14"/>
  <c r="D21" i="14"/>
  <c r="G20" i="14"/>
  <c r="H20" i="14" s="1"/>
  <c r="F20" i="14"/>
  <c r="D20" i="14"/>
  <c r="G19" i="14"/>
  <c r="B19" i="14" s="1"/>
  <c r="F19" i="14"/>
  <c r="G18" i="14"/>
  <c r="H18" i="14" s="1"/>
  <c r="F18" i="14"/>
  <c r="D18" i="14"/>
  <c r="H17" i="14"/>
  <c r="G17" i="14"/>
  <c r="B17" i="14" s="1"/>
  <c r="F17" i="14"/>
  <c r="D17" i="14"/>
  <c r="G16" i="14"/>
  <c r="H16" i="14" s="1"/>
  <c r="F16" i="14"/>
  <c r="G15" i="14"/>
  <c r="H15" i="14" s="1"/>
  <c r="F15" i="14"/>
  <c r="G14" i="14"/>
  <c r="H14" i="14" s="1"/>
  <c r="F14" i="14"/>
  <c r="D14" i="14"/>
  <c r="G13" i="14"/>
  <c r="B13" i="14" s="1"/>
  <c r="F13" i="14"/>
  <c r="D13" i="14"/>
  <c r="G12" i="14"/>
  <c r="H12" i="14" s="1"/>
  <c r="F12" i="14"/>
  <c r="D12" i="14"/>
  <c r="G11" i="14"/>
  <c r="B11" i="14" s="1"/>
  <c r="F11" i="14"/>
  <c r="G10" i="14"/>
  <c r="H10" i="14" s="1"/>
  <c r="F10" i="14"/>
  <c r="D10" i="14"/>
  <c r="G9" i="14"/>
  <c r="B9" i="14" s="1"/>
  <c r="F9" i="14"/>
  <c r="D9" i="14"/>
  <c r="G8" i="14"/>
  <c r="H8" i="14" s="1"/>
  <c r="E7" i="14"/>
  <c r="F7" i="14" s="1"/>
  <c r="L7" i="14"/>
  <c r="K7" i="14"/>
  <c r="J7" i="14"/>
  <c r="I7" i="14"/>
  <c r="Q2" i="12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 s="1"/>
  <c r="D4" i="13"/>
  <c r="C4" i="13"/>
  <c r="B27" i="14" l="1"/>
  <c r="B51" i="14"/>
  <c r="H9" i="14"/>
  <c r="H49" i="14"/>
  <c r="H25" i="14"/>
  <c r="H51" i="14"/>
  <c r="B15" i="14"/>
  <c r="B23" i="14"/>
  <c r="B31" i="14"/>
  <c r="B39" i="14"/>
  <c r="B47" i="14"/>
  <c r="H19" i="14"/>
  <c r="H27" i="14"/>
  <c r="H53" i="14"/>
  <c r="H11" i="14"/>
  <c r="H35" i="14"/>
  <c r="H43" i="14"/>
  <c r="H13" i="14"/>
  <c r="H21" i="14"/>
  <c r="H29" i="14"/>
  <c r="H37" i="14"/>
  <c r="H45" i="14"/>
  <c r="B8" i="14"/>
  <c r="B16" i="14"/>
  <c r="B24" i="14"/>
  <c r="B32" i="14"/>
  <c r="B40" i="14"/>
  <c r="B48" i="14"/>
  <c r="G7" i="14"/>
  <c r="H7" i="14" s="1"/>
  <c r="D8" i="14"/>
  <c r="B14" i="14"/>
  <c r="D16" i="14"/>
  <c r="B22" i="14"/>
  <c r="D24" i="14"/>
  <c r="B30" i="14"/>
  <c r="D32" i="14"/>
  <c r="B38" i="14"/>
  <c r="D40" i="14"/>
  <c r="B46" i="14"/>
  <c r="D48" i="14"/>
  <c r="B54" i="14"/>
  <c r="F8" i="14"/>
  <c r="B12" i="14"/>
  <c r="B20" i="14"/>
  <c r="B28" i="14"/>
  <c r="B36" i="14"/>
  <c r="B44" i="14"/>
  <c r="B52" i="14"/>
  <c r="C7" i="14"/>
  <c r="B10" i="14"/>
  <c r="B18" i="14"/>
  <c r="B26" i="14"/>
  <c r="B34" i="14"/>
  <c r="B42" i="14"/>
  <c r="B50" i="14"/>
  <c r="O6" i="12"/>
  <c r="Q6" i="12"/>
  <c r="G6" i="12"/>
  <c r="H6" i="12"/>
  <c r="J6" i="12"/>
  <c r="K6" i="12"/>
  <c r="D6" i="12"/>
  <c r="M6" i="12"/>
  <c r="E6" i="12"/>
  <c r="B7" i="14" l="1"/>
  <c r="D7" i="14"/>
  <c r="I6" i="12"/>
  <c r="R6" i="12" s="1"/>
  <c r="B6" i="12"/>
  <c r="C6" i="12"/>
  <c r="N6" i="12" s="1"/>
  <c r="F6" i="12"/>
  <c r="P6" i="12" s="1"/>
  <c r="H39" i="10" l="1"/>
  <c r="H26" i="10"/>
  <c r="H18" i="10"/>
  <c r="F25" i="10"/>
  <c r="F23" i="10"/>
  <c r="F17" i="10"/>
  <c r="F15" i="10"/>
  <c r="D25" i="10"/>
  <c r="D17" i="10"/>
  <c r="H53" i="9"/>
  <c r="H50" i="9"/>
  <c r="H45" i="9"/>
  <c r="H42" i="9"/>
  <c r="H29" i="9"/>
  <c r="H26" i="9"/>
  <c r="H21" i="9"/>
  <c r="H18" i="9"/>
  <c r="H13" i="9"/>
  <c r="H23" i="10"/>
  <c r="H15" i="10"/>
  <c r="D18" i="10"/>
  <c r="D13" i="10"/>
  <c r="H44" i="9"/>
  <c r="H36" i="9"/>
  <c r="H34" i="9"/>
  <c r="H28" i="9"/>
  <c r="H20" i="9"/>
  <c r="H12" i="9"/>
  <c r="F52" i="9"/>
  <c r="F44" i="9"/>
  <c r="F36" i="9"/>
  <c r="F28" i="9"/>
  <c r="F20" i="9"/>
  <c r="F12" i="9"/>
  <c r="C10" i="10"/>
  <c r="D10" i="10" s="1"/>
  <c r="E10" i="10"/>
  <c r="G10" i="10"/>
  <c r="F39" i="10"/>
  <c r="H29" i="10"/>
  <c r="H28" i="10"/>
  <c r="H21" i="10"/>
  <c r="H20" i="10"/>
  <c r="H13" i="10"/>
  <c r="H12" i="10"/>
  <c r="F29" i="10"/>
  <c r="F28" i="10"/>
  <c r="F21" i="10"/>
  <c r="F20" i="10"/>
  <c r="F13" i="10"/>
  <c r="F12" i="10"/>
  <c r="D23" i="10"/>
  <c r="D15" i="10"/>
  <c r="F50" i="9"/>
  <c r="F42" i="9"/>
  <c r="F34" i="9"/>
  <c r="F26" i="9"/>
  <c r="F18" i="9"/>
  <c r="H30" i="10"/>
  <c r="H22" i="10"/>
  <c r="H17" i="10"/>
  <c r="H14" i="10"/>
  <c r="F30" i="10"/>
  <c r="F14" i="10"/>
  <c r="H52" i="9"/>
  <c r="F51" i="9"/>
  <c r="F43" i="9"/>
  <c r="F35" i="9"/>
  <c r="F11" i="9"/>
  <c r="E5" i="10"/>
  <c r="E34" i="10" s="1"/>
  <c r="F22" i="10"/>
  <c r="H11" i="10"/>
  <c r="H16" i="10"/>
  <c r="H19" i="10"/>
  <c r="H24" i="10"/>
  <c r="H25" i="10"/>
  <c r="H27" i="10"/>
  <c r="F11" i="10"/>
  <c r="F16" i="10"/>
  <c r="F18" i="10"/>
  <c r="F19" i="10"/>
  <c r="F24" i="10"/>
  <c r="F26" i="10"/>
  <c r="F27" i="10"/>
  <c r="D11" i="10"/>
  <c r="D12" i="10"/>
  <c r="D14" i="10"/>
  <c r="D16" i="10"/>
  <c r="D19" i="10"/>
  <c r="D20" i="10"/>
  <c r="D21" i="10"/>
  <c r="D22" i="10"/>
  <c r="D24" i="10"/>
  <c r="D26" i="10"/>
  <c r="D27" i="10"/>
  <c r="D28" i="10"/>
  <c r="D29" i="10"/>
  <c r="D30" i="10"/>
  <c r="H3" i="10"/>
  <c r="H11" i="9"/>
  <c r="H14" i="9"/>
  <c r="H15" i="9"/>
  <c r="H16" i="9"/>
  <c r="H17" i="9"/>
  <c r="H19" i="9"/>
  <c r="H22" i="9"/>
  <c r="H23" i="9"/>
  <c r="H24" i="9"/>
  <c r="H25" i="9"/>
  <c r="H27" i="9"/>
  <c r="H30" i="9"/>
  <c r="H31" i="9"/>
  <c r="H32" i="9"/>
  <c r="H33" i="9"/>
  <c r="H35" i="9"/>
  <c r="H37" i="9"/>
  <c r="H38" i="9"/>
  <c r="H39" i="9"/>
  <c r="H40" i="9"/>
  <c r="H41" i="9"/>
  <c r="H43" i="9"/>
  <c r="H46" i="9"/>
  <c r="H47" i="9"/>
  <c r="H48" i="9"/>
  <c r="H49" i="9"/>
  <c r="H51" i="9"/>
  <c r="H54" i="9"/>
  <c r="H55" i="9"/>
  <c r="H56" i="9"/>
  <c r="H57" i="9"/>
  <c r="F13" i="9"/>
  <c r="F14" i="9"/>
  <c r="F15" i="9"/>
  <c r="F16" i="9"/>
  <c r="F17" i="9"/>
  <c r="F19" i="9"/>
  <c r="F21" i="9"/>
  <c r="F22" i="9"/>
  <c r="F23" i="9"/>
  <c r="F24" i="9"/>
  <c r="F25" i="9"/>
  <c r="F27" i="9"/>
  <c r="F29" i="9"/>
  <c r="F30" i="9"/>
  <c r="F31" i="9"/>
  <c r="F32" i="9"/>
  <c r="F33" i="9"/>
  <c r="F37" i="9"/>
  <c r="F38" i="9"/>
  <c r="F39" i="9"/>
  <c r="F40" i="9"/>
  <c r="F41" i="9"/>
  <c r="F45" i="9"/>
  <c r="F46" i="9"/>
  <c r="F47" i="9"/>
  <c r="F48" i="9"/>
  <c r="F49" i="9"/>
  <c r="F53" i="9"/>
  <c r="F54" i="9"/>
  <c r="F55" i="9"/>
  <c r="F56" i="9"/>
  <c r="F57" i="9"/>
  <c r="G10" i="9"/>
  <c r="H10" i="9" s="1"/>
  <c r="G34" i="10"/>
  <c r="G5" i="10"/>
  <c r="D39" i="10" l="1"/>
  <c r="E10" i="9"/>
  <c r="F10" i="9" s="1"/>
  <c r="H10" i="10"/>
  <c r="F10" i="10"/>
  <c r="D11" i="9"/>
  <c r="D12" i="9"/>
  <c r="D14" i="9"/>
  <c r="D15" i="9"/>
  <c r="D16" i="9"/>
  <c r="D17" i="9"/>
  <c r="D18" i="9"/>
  <c r="D19" i="9"/>
  <c r="D20" i="9"/>
  <c r="D21" i="9"/>
  <c r="D22" i="9"/>
  <c r="D23" i="9"/>
  <c r="D24" i="9"/>
  <c r="D25" i="9"/>
  <c r="D27" i="9"/>
  <c r="D30" i="9"/>
  <c r="D32" i="9"/>
  <c r="D33" i="9"/>
  <c r="D35" i="9"/>
  <c r="D36" i="9"/>
  <c r="D37" i="9"/>
  <c r="D38" i="9"/>
  <c r="D39" i="9"/>
  <c r="D40" i="9"/>
  <c r="D41" i="9"/>
  <c r="D43" i="9"/>
  <c r="D46" i="9"/>
  <c r="D49" i="9"/>
  <c r="D51" i="9"/>
  <c r="D52" i="9"/>
  <c r="D54" i="9"/>
  <c r="D57" i="9"/>
  <c r="D48" i="9" l="1"/>
  <c r="D29" i="9"/>
  <c r="D26" i="9"/>
  <c r="D50" i="9"/>
  <c r="D45" i="9"/>
  <c r="D28" i="9"/>
  <c r="D13" i="9"/>
  <c r="D53" i="9"/>
  <c r="D55" i="9"/>
  <c r="D42" i="9"/>
  <c r="D47" i="9"/>
  <c r="D56" i="9"/>
  <c r="D31" i="9"/>
  <c r="D44" i="9"/>
  <c r="D34" i="9"/>
  <c r="C10" i="9" l="1"/>
  <c r="D10" i="9" s="1"/>
</calcChain>
</file>

<file path=xl/sharedStrings.xml><?xml version="1.0" encoding="utf-8"?>
<sst xmlns="http://schemas.openxmlformats.org/spreadsheetml/2006/main" count="333" uniqueCount="141">
  <si>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</si>
  <si>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（3月7日公表時点）</t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</si>
  <si>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</si>
  <si>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</si>
  <si>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</si>
  <si>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</si>
  <si>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直近1週間</t>
    <rPh sb="3" eb="5">
      <t>シュウカン</t>
    </rPh>
    <phoneticPr fontId="2"/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</si>
  <si>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</si>
  <si>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</si>
  <si>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</si>
  <si>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</si>
  <si>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</si>
  <si>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</si>
  <si>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</si>
  <si>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</si>
  <si>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</si>
  <si>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</si>
  <si>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</si>
  <si>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</si>
  <si>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</si>
  <si>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</si>
  <si>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</si>
  <si>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</si>
  <si>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</si>
  <si>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</si>
  <si>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</si>
  <si>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</si>
  <si>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</si>
  <si>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</si>
  <si>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</si>
  <si>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</si>
  <si>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</si>
  <si>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</si>
  <si>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</si>
  <si>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</si>
  <si>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</si>
  <si>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</si>
  <si>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</si>
  <si>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</si>
  <si>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</si>
  <si>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</si>
  <si>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</si>
  <si>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</si>
  <si>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</si>
  <si>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</si>
  <si>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</si>
  <si>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</si>
  <si>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</si>
  <si>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</si>
  <si>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</si>
  <si>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</si>
  <si>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</si>
  <si>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</si>
  <si>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</si>
  <si>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</si>
  <si>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</si>
  <si>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</si>
  <si>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</si>
  <si>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</si>
  <si>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</si>
  <si>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</si>
  <si>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注：人口は、総務省が公表している、「令和3年住民基本台帳年齢階級別人口（市区町村別）」のうち、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</si>
  <si>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</si>
  <si>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</si>
  <si>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</si>
  <si>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</si>
  <si>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</si>
  <si>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</si>
  <si>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</si>
  <si>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</si>
  <si>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</si>
  <si>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</si>
  <si>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</si>
  <si>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</si>
  <si>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</si>
  <si>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</si>
  <si>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</si>
  <si>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</si>
  <si>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</si>
  <si>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</si>
  <si>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</si>
  <si>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</si>
  <si>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</si>
  <si>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</si>
  <si>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</si>
  <si>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</si>
  <si>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</si>
  <si>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</si>
  <si>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</si>
  <si>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</si>
  <si>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</si>
  <si>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注：人口は、総務省が公表している、「令和3年住民基本台帳年齢階級別人口（市区町村別）」のうち、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</si>
  <si>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</si>
  <si>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</si>
  <si>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</si>
  <si>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</si>
  <si>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</si>
  <si>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</si>
  <si>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</si>
  <si>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</si>
  <si>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</si>
  <si>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接種率</t>
    <rPh sb="0" eb="2">
      <t>セッシュ</t>
    </rPh>
    <rPh sb="2" eb="3">
      <t>リツ</t>
    </rPh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</si>
  <si>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</si>
  <si>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</si>
  <si>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</si>
  <si>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</si>
  <si>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</si>
  <si>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</si>
  <si>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</si>
  <si>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</si>
  <si>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t>ファイザー社</t>
    <rPh sb="5" eb="6">
      <t>シャ</t>
    </rPh>
    <phoneticPr fontId="2"/>
  </si>
  <si>
    <t>武田/モデルナ社</t>
    <rPh sb="0" eb="2">
      <t>タケダ</t>
    </rPh>
    <rPh sb="7" eb="8">
      <t>シャ</t>
    </rPh>
    <phoneticPr fontId="2"/>
  </si>
  <si>
    <t>アストラゼネカ社</t>
    <rPh sb="7" eb="8">
      <t>シャ</t>
    </rPh>
    <phoneticPr fontId="2"/>
  </si>
  <si>
    <r>
      <t>ファイザー社</t>
    </r>
    <r>
      <rPr>
        <sz val="8"/>
        <rFont val="游ゴシック"/>
        <family val="3"/>
        <charset val="128"/>
        <scheme val="minor"/>
      </rPr>
      <t>※5</t>
    </r>
    <rPh sb="5" eb="6">
      <t>シャ</t>
    </rPh>
    <phoneticPr fontId="2"/>
  </si>
  <si>
    <r>
      <t>武田/モデルナ社</t>
    </r>
    <r>
      <rPr>
        <sz val="8"/>
        <color theme="1"/>
        <rFont val="游ゴシック"/>
        <family val="3"/>
        <charset val="128"/>
        <scheme val="minor"/>
      </rPr>
      <t>※1</t>
    </r>
    <rPh sb="0" eb="2">
      <t>タケダ</t>
    </rPh>
    <rPh sb="7" eb="8">
      <t>シャ</t>
    </rPh>
    <phoneticPr fontId="2"/>
  </si>
  <si>
    <t>計</t>
    <rPh sb="0" eb="1">
      <t>ケイ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</si>
  <si>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</si>
  <si>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</si>
  <si>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</si>
  <si>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</si>
  <si>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</si>
  <si>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</si>
  <si>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</si>
  <si>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</si>
  <si>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</si>
  <si>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</si>
  <si>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</si>
  <si>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</si>
  <si>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</si>
  <si>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</si>
  <si>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</si>
  <si>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</si>
  <si>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</si>
  <si>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</si>
  <si>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</si>
  <si>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</si>
  <si>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</si>
  <si>
    <t>内3月分</t>
    <rPh sb="0" eb="1">
      <t>ウチ</t>
    </rPh>
    <rPh sb="2" eb="3">
      <t>ガツ</t>
    </rPh>
    <rPh sb="3" eb="4">
      <t>ブン</t>
    </rPh>
    <phoneticPr fontId="2"/>
  </si>
  <si>
    <t>接種回数（3月6日まで）</t>
    <phoneticPr fontId="2"/>
  </si>
  <si>
    <t>接種回数
（3月6日まで）</t>
    <phoneticPr fontId="2"/>
  </si>
  <si>
    <t>ワクチン供給量
（3月6日まで）※4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</si>
</sst>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</numFmts>
  <fonts count="1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8"/>
      <name val="游ゴシック"/>
      <family val="3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name val="游ゴシック"/>
      <family val="3"/>
      <charset val="12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38" fontId="5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8" fontId="3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177" fontId="5" fillId="0" borderId="0" xfId="3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179" fontId="3" fillId="0" borderId="1" xfId="1" applyNumberFormat="1" applyFont="1" applyFill="1" applyBorder="1" applyAlignment="1">
      <alignment vertical="center"/>
    </xf>
    <xf numFmtId="179" fontId="5" fillId="0" borderId="1" xfId="1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10" fontId="3" fillId="0" borderId="1" xfId="3" applyNumberFormat="1" applyFont="1" applyBorder="1">
      <alignment vertical="center"/>
    </xf>
    <xf numFmtId="10" fontId="3" fillId="0" borderId="6" xfId="3" applyNumberFormat="1" applyFont="1" applyBorder="1">
      <alignment vertical="center"/>
    </xf>
    <xf numFmtId="180" fontId="3" fillId="0" borderId="6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180" fontId="3" fillId="0" borderId="1" xfId="0" applyNumberFormat="1" applyFont="1" applyBorder="1">
      <alignment vertical="center"/>
    </xf>
    <xf numFmtId="38" fontId="3" fillId="0" borderId="1" xfId="1" applyFont="1" applyBorder="1" applyAlignment="1">
      <alignment horizontal="left" vertical="center"/>
    </xf>
    <xf numFmtId="10" fontId="3" fillId="0" borderId="1" xfId="3" applyNumberFormat="1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80" fontId="0" fillId="0" borderId="1" xfId="1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180" fontId="4" fillId="0" borderId="1" xfId="3" applyNumberFormat="1" applyFont="1" applyBorder="1" applyAlignment="1"/>
    <xf numFmtId="176" fontId="0" fillId="0" borderId="1" xfId="0" applyNumberForma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38" fontId="3" fillId="0" borderId="0" xfId="1" applyFont="1" applyFill="1" applyAlignment="1">
      <alignment horizontal="left" vertical="center"/>
    </xf>
    <xf numFmtId="0" fontId="3" fillId="0" borderId="0" xfId="0" applyFont="1" applyFill="1" applyAlignment="1">
      <alignment horizontal="right" vertical="center"/>
    </xf>
    <xf numFmtId="0" fontId="3" fillId="0" borderId="0" xfId="0" applyFont="1" applyFill="1" applyAlignment="1">
      <alignment horizontal="center" vertical="center"/>
    </xf>
    <xf numFmtId="38" fontId="3" fillId="0" borderId="0" xfId="1" applyFont="1" applyFill="1" applyAlignment="1">
      <alignment horizontal="center" vertical="center"/>
    </xf>
    <xf numFmtId="176" fontId="11" fillId="0" borderId="0" xfId="0" applyNumberFormat="1" applyFont="1" applyFill="1">
      <alignment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38" fontId="11" fillId="0" borderId="0" xfId="1" applyFont="1" applyFill="1">
      <alignment vertical="center"/>
    </xf>
    <xf numFmtId="0" fontId="3" fillId="0" borderId="1" xfId="0" applyFont="1" applyFill="1" applyBorder="1" applyAlignment="1">
      <alignment horizontal="right" vertical="center"/>
    </xf>
    <xf numFmtId="177" fontId="3" fillId="0" borderId="1" xfId="3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38" fontId="3" fillId="0" borderId="0" xfId="1" applyFont="1" applyFill="1">
      <alignment vertical="center"/>
    </xf>
    <xf numFmtId="0" fontId="3" fillId="0" borderId="0" xfId="0" applyFont="1" applyFill="1">
      <alignment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38" fontId="3" fillId="0" borderId="1" xfId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56" fontId="3" fillId="0" borderId="2" xfId="0" applyNumberFormat="1" applyFont="1" applyFill="1" applyBorder="1" applyAlignment="1">
      <alignment horizontal="center" vertical="center" wrapText="1"/>
    </xf>
    <xf numFmtId="56" fontId="3" fillId="0" borderId="2" xfId="0" applyNumberFormat="1" applyFont="1" applyFill="1" applyBorder="1" applyAlignment="1">
      <alignment horizontal="center" vertical="center"/>
    </xf>
    <xf numFmtId="56" fontId="3" fillId="0" borderId="7" xfId="0" applyNumberFormat="1" applyFont="1" applyFill="1" applyBorder="1" applyAlignment="1">
      <alignment horizontal="center" vertical="center" wrapText="1"/>
    </xf>
    <xf numFmtId="56" fontId="3" fillId="0" borderId="8" xfId="0" applyNumberFormat="1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56" fontId="3" fillId="0" borderId="9" xfId="0" applyNumberFormat="1" applyFont="1" applyFill="1" applyBorder="1" applyAlignment="1">
      <alignment horizontal="center" vertical="center" wrapText="1"/>
    </xf>
    <xf numFmtId="56" fontId="3" fillId="0" borderId="10" xfId="0" applyNumberFormat="1" applyFont="1" applyFill="1" applyBorder="1" applyAlignment="1">
      <alignment horizontal="center" vertical="center" wrapText="1"/>
    </xf>
    <xf numFmtId="38" fontId="3" fillId="0" borderId="3" xfId="1" applyFont="1" applyFill="1" applyBorder="1" applyAlignment="1">
      <alignment horizontal="center" vertical="center"/>
    </xf>
    <xf numFmtId="38" fontId="3" fillId="0" borderId="1" xfId="1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3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6" fontId="5" fillId="0" borderId="2" xfId="0" applyNumberFormat="1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 wrapText="1"/>
    </xf>
    <xf numFmtId="56" fontId="5" fillId="0" borderId="10" xfId="0" applyNumberFormat="1" applyFont="1" applyBorder="1" applyAlignment="1">
      <alignment horizontal="center" vertical="center" wrapText="1"/>
    </xf>
    <xf numFmtId="38" fontId="5" fillId="0" borderId="3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3"/>
  <sheetViews>
    <sheetView tabSelected="1" view="pageBreakPreview" zoomScaleNormal="100" zoomScaleSheetLayoutView="100" workbookViewId="0">
      <selection activeCell="B2" sqref="B2"/>
    </sheetView>
  </sheetViews>
  <sheetFormatPr defaultRowHeight="18" x14ac:dyDescent="0.45"/>
  <cols>
    <col min="1" max="1" width="13.59765625" customWidth="1"/>
    <col min="2" max="3" width="13.59765625" style="1" customWidth="1"/>
    <col min="4" max="8" width="13.59765625" customWidth="1"/>
    <col min="10" max="10" width="10.5" bestFit="1" customWidth="1"/>
  </cols>
  <sheetData>
    <row r="1" spans="1:8" x14ac:dyDescent="0.45">
      <c r="A1" s="76" t="s">
        <v>0</v>
      </c>
      <c r="B1" s="76"/>
      <c r="C1" s="76"/>
      <c r="D1" s="76"/>
      <c r="E1" s="76"/>
      <c r="F1" s="76"/>
      <c r="G1" s="76"/>
      <c r="H1" s="76"/>
    </row>
    <row r="2" spans="1:8" x14ac:dyDescent="0.45">
      <c r="A2" s="56"/>
      <c r="B2" s="57"/>
      <c r="C2" s="57"/>
      <c r="D2" s="56"/>
      <c r="E2" s="56"/>
      <c r="F2" s="56"/>
      <c r="G2" s="56"/>
      <c r="H2" s="56"/>
    </row>
    <row r="3" spans="1:8" x14ac:dyDescent="0.45">
      <c r="A3" s="56"/>
      <c r="B3" s="57"/>
      <c r="C3" s="57"/>
      <c r="D3" s="56"/>
      <c r="E3" s="56"/>
      <c r="F3" s="56"/>
      <c r="G3" s="56"/>
      <c r="H3" s="58" t="s">
        <v>1</v>
      </c>
    </row>
    <row r="4" spans="1:8" x14ac:dyDescent="0.45">
      <c r="A4" s="59"/>
      <c r="B4" s="60"/>
      <c r="C4" s="60"/>
      <c r="D4" s="59"/>
      <c r="E4" s="61"/>
      <c r="F4" s="61"/>
      <c r="G4" s="61"/>
      <c r="H4" s="58" t="s">
        <v>2</v>
      </c>
    </row>
    <row r="5" spans="1:8" ht="19.5" customHeight="1" x14ac:dyDescent="0.45">
      <c r="A5" s="72" t="s">
        <v>3</v>
      </c>
      <c r="B5" s="77" t="s">
        <v>4</v>
      </c>
      <c r="C5" s="73" t="s">
        <v>5</v>
      </c>
      <c r="D5" s="78"/>
      <c r="E5" s="81" t="s">
        <v>6</v>
      </c>
      <c r="F5" s="82"/>
      <c r="G5" s="83">
        <v>44624</v>
      </c>
      <c r="H5" s="84"/>
    </row>
    <row r="6" spans="1:8" ht="21.75" customHeight="1" x14ac:dyDescent="0.45">
      <c r="A6" s="72"/>
      <c r="B6" s="77"/>
      <c r="C6" s="79"/>
      <c r="D6" s="80"/>
      <c r="E6" s="85" t="s">
        <v>7</v>
      </c>
      <c r="F6" s="86"/>
      <c r="G6" s="87" t="s">
        <v>8</v>
      </c>
      <c r="H6" s="88"/>
    </row>
    <row r="7" spans="1:8" ht="18.75" customHeight="1" x14ac:dyDescent="0.45">
      <c r="A7" s="72"/>
      <c r="B7" s="77"/>
      <c r="C7" s="89" t="s">
        <v>9</v>
      </c>
      <c r="D7" s="62"/>
      <c r="E7" s="71" t="s">
        <v>10</v>
      </c>
      <c r="F7" s="62"/>
      <c r="G7" s="71" t="s">
        <v>10</v>
      </c>
      <c r="H7" s="63"/>
    </row>
    <row r="8" spans="1:8" ht="18.75" customHeight="1" x14ac:dyDescent="0.45">
      <c r="A8" s="72"/>
      <c r="B8" s="77"/>
      <c r="C8" s="90"/>
      <c r="D8" s="73" t="s">
        <v>11</v>
      </c>
      <c r="E8" s="72"/>
      <c r="F8" s="73" t="s">
        <v>12</v>
      </c>
      <c r="G8" s="72"/>
      <c r="H8" s="75" t="s">
        <v>12</v>
      </c>
    </row>
    <row r="9" spans="1:8" ht="35.1" customHeight="1" x14ac:dyDescent="0.45">
      <c r="A9" s="72"/>
      <c r="B9" s="77"/>
      <c r="C9" s="90"/>
      <c r="D9" s="74"/>
      <c r="E9" s="72"/>
      <c r="F9" s="74"/>
      <c r="G9" s="72"/>
      <c r="H9" s="74"/>
    </row>
    <row r="10" spans="1:8" x14ac:dyDescent="0.45">
      <c r="A10" s="9" t="s">
        <v>13</v>
      </c>
      <c r="B10" s="19">
        <v>126645025.00000003</v>
      </c>
      <c r="C10" s="20">
        <f>SUM(C11:C57)</f>
        <v>31461663</v>
      </c>
      <c r="D10" s="10">
        <f>C10/$B10</f>
        <v>0.24842399454696301</v>
      </c>
      <c r="E10" s="20">
        <f>SUM(E11:E57)</f>
        <v>7002525</v>
      </c>
      <c r="F10" s="10">
        <f>E10/$B10</f>
        <v>5.5292539126586285E-2</v>
      </c>
      <c r="G10" s="20">
        <f>SUM(G11:G57)</f>
        <v>1154152</v>
      </c>
      <c r="H10" s="10">
        <f>G10/$B10</f>
        <v>9.1132833682175812E-3</v>
      </c>
    </row>
    <row r="11" spans="1:8" x14ac:dyDescent="0.45">
      <c r="A11" s="11" t="s">
        <v>14</v>
      </c>
      <c r="B11" s="19">
        <v>5226603</v>
      </c>
      <c r="C11" s="20">
        <v>1195403</v>
      </c>
      <c r="D11" s="10">
        <f t="shared" ref="D11:D57" si="0">C11/$B11</f>
        <v>0.22871509468004361</v>
      </c>
      <c r="E11" s="20">
        <v>309046</v>
      </c>
      <c r="F11" s="10">
        <f t="shared" ref="F11:F57" si="1">E11/$B11</f>
        <v>5.9129419242287963E-2</v>
      </c>
      <c r="G11" s="20">
        <v>49348</v>
      </c>
      <c r="H11" s="10">
        <f t="shared" ref="H11:H57" si="2">G11/$B11</f>
        <v>9.4416966431159974E-3</v>
      </c>
    </row>
    <row r="12" spans="1:8" x14ac:dyDescent="0.45">
      <c r="A12" s="11" t="s">
        <v>15</v>
      </c>
      <c r="B12" s="19">
        <v>1259615</v>
      </c>
      <c r="C12" s="20">
        <v>284457</v>
      </c>
      <c r="D12" s="10">
        <f t="shared" si="0"/>
        <v>0.22582852697054259</v>
      </c>
      <c r="E12" s="20">
        <v>71183</v>
      </c>
      <c r="F12" s="10">
        <f t="shared" si="1"/>
        <v>5.65117119119731E-2</v>
      </c>
      <c r="G12" s="20">
        <v>11714</v>
      </c>
      <c r="H12" s="10">
        <f t="shared" si="2"/>
        <v>9.2996669617303705E-3</v>
      </c>
    </row>
    <row r="13" spans="1:8" x14ac:dyDescent="0.45">
      <c r="A13" s="11" t="s">
        <v>16</v>
      </c>
      <c r="B13" s="19">
        <v>1220823</v>
      </c>
      <c r="C13" s="20">
        <v>295852</v>
      </c>
      <c r="D13" s="10">
        <f t="shared" si="0"/>
        <v>0.24233816040490719</v>
      </c>
      <c r="E13" s="20">
        <v>70431</v>
      </c>
      <c r="F13" s="10">
        <f t="shared" si="1"/>
        <v>5.7691409811250281E-2</v>
      </c>
      <c r="G13" s="20">
        <v>9547</v>
      </c>
      <c r="H13" s="10">
        <f t="shared" si="2"/>
        <v>7.8201344502847672E-3</v>
      </c>
    </row>
    <row r="14" spans="1:8" x14ac:dyDescent="0.45">
      <c r="A14" s="11" t="s">
        <v>17</v>
      </c>
      <c r="B14" s="19">
        <v>2281989</v>
      </c>
      <c r="C14" s="20">
        <v>591885</v>
      </c>
      <c r="D14" s="10">
        <f t="shared" si="0"/>
        <v>0.25937241590559812</v>
      </c>
      <c r="E14" s="20">
        <v>108881</v>
      </c>
      <c r="F14" s="10">
        <f t="shared" si="1"/>
        <v>4.7713201071521376E-2</v>
      </c>
      <c r="G14" s="20">
        <v>12276</v>
      </c>
      <c r="H14" s="10">
        <f t="shared" si="2"/>
        <v>5.3795176050366591E-3</v>
      </c>
    </row>
    <row r="15" spans="1:8" x14ac:dyDescent="0.45">
      <c r="A15" s="11" t="s">
        <v>18</v>
      </c>
      <c r="B15" s="19">
        <v>971288</v>
      </c>
      <c r="C15" s="20">
        <v>184641</v>
      </c>
      <c r="D15" s="10">
        <f t="shared" si="0"/>
        <v>0.19009912610883692</v>
      </c>
      <c r="E15" s="20">
        <v>52416</v>
      </c>
      <c r="F15" s="10">
        <f t="shared" si="1"/>
        <v>5.3965456177776316E-2</v>
      </c>
      <c r="G15" s="20">
        <v>7971</v>
      </c>
      <c r="H15" s="10">
        <f t="shared" si="2"/>
        <v>8.2066287239212256E-3</v>
      </c>
    </row>
    <row r="16" spans="1:8" x14ac:dyDescent="0.45">
      <c r="A16" s="11" t="s">
        <v>19</v>
      </c>
      <c r="B16" s="19">
        <v>1069562</v>
      </c>
      <c r="C16" s="20">
        <v>266852</v>
      </c>
      <c r="D16" s="10">
        <f t="shared" si="0"/>
        <v>0.24949652287571922</v>
      </c>
      <c r="E16" s="20">
        <v>72926</v>
      </c>
      <c r="F16" s="10">
        <f t="shared" si="1"/>
        <v>6.8183050631940925E-2</v>
      </c>
      <c r="G16" s="20">
        <v>10248</v>
      </c>
      <c r="H16" s="10">
        <f t="shared" si="2"/>
        <v>9.581492237009168E-3</v>
      </c>
    </row>
    <row r="17" spans="1:8" x14ac:dyDescent="0.45">
      <c r="A17" s="11" t="s">
        <v>20</v>
      </c>
      <c r="B17" s="19">
        <v>1862059.0000000002</v>
      </c>
      <c r="C17" s="20">
        <v>483174</v>
      </c>
      <c r="D17" s="10">
        <f t="shared" si="0"/>
        <v>0.25948372205177167</v>
      </c>
      <c r="E17" s="20">
        <v>111192</v>
      </c>
      <c r="F17" s="10">
        <f t="shared" si="1"/>
        <v>5.9714541805603358E-2</v>
      </c>
      <c r="G17" s="20">
        <v>16118</v>
      </c>
      <c r="H17" s="10">
        <f t="shared" si="2"/>
        <v>8.6560092886423037E-3</v>
      </c>
    </row>
    <row r="18" spans="1:8" x14ac:dyDescent="0.45">
      <c r="A18" s="11" t="s">
        <v>21</v>
      </c>
      <c r="B18" s="19">
        <v>2907675</v>
      </c>
      <c r="C18" s="20">
        <v>802720</v>
      </c>
      <c r="D18" s="10">
        <f t="shared" si="0"/>
        <v>0.27606936813777333</v>
      </c>
      <c r="E18" s="20">
        <v>164809</v>
      </c>
      <c r="F18" s="10">
        <f t="shared" si="1"/>
        <v>5.6680681300351657E-2</v>
      </c>
      <c r="G18" s="20">
        <v>29256</v>
      </c>
      <c r="H18" s="10">
        <f t="shared" si="2"/>
        <v>1.0061647192344399E-2</v>
      </c>
    </row>
    <row r="19" spans="1:8" x14ac:dyDescent="0.45">
      <c r="A19" s="11" t="s">
        <v>22</v>
      </c>
      <c r="B19" s="19">
        <v>1955401</v>
      </c>
      <c r="C19" s="20">
        <v>492371</v>
      </c>
      <c r="D19" s="10">
        <f t="shared" si="0"/>
        <v>0.25180052582564905</v>
      </c>
      <c r="E19" s="20">
        <v>97816</v>
      </c>
      <c r="F19" s="10">
        <f t="shared" si="1"/>
        <v>5.0023499016314303E-2</v>
      </c>
      <c r="G19" s="20">
        <v>13506</v>
      </c>
      <c r="H19" s="10">
        <f t="shared" si="2"/>
        <v>6.9070231630238505E-3</v>
      </c>
    </row>
    <row r="20" spans="1:8" x14ac:dyDescent="0.45">
      <c r="A20" s="11" t="s">
        <v>23</v>
      </c>
      <c r="B20" s="19">
        <v>1958101</v>
      </c>
      <c r="C20" s="20">
        <v>575489</v>
      </c>
      <c r="D20" s="10">
        <f t="shared" si="0"/>
        <v>0.29390159138879968</v>
      </c>
      <c r="E20" s="20">
        <v>130419</v>
      </c>
      <c r="F20" s="10">
        <f t="shared" si="1"/>
        <v>6.6604838054829654E-2</v>
      </c>
      <c r="G20" s="20">
        <v>24270</v>
      </c>
      <c r="H20" s="10">
        <f t="shared" si="2"/>
        <v>1.239466197096064E-2</v>
      </c>
    </row>
    <row r="21" spans="1:8" x14ac:dyDescent="0.45">
      <c r="A21" s="11" t="s">
        <v>24</v>
      </c>
      <c r="B21" s="19">
        <v>7393799</v>
      </c>
      <c r="C21" s="20">
        <v>1748739</v>
      </c>
      <c r="D21" s="10">
        <f t="shared" si="0"/>
        <v>0.23651427365012223</v>
      </c>
      <c r="E21" s="20">
        <v>379403</v>
      </c>
      <c r="F21" s="10">
        <f t="shared" si="1"/>
        <v>5.1313675148594112E-2</v>
      </c>
      <c r="G21" s="20">
        <v>63776</v>
      </c>
      <c r="H21" s="10">
        <f t="shared" si="2"/>
        <v>8.6256064034199477E-3</v>
      </c>
    </row>
    <row r="22" spans="1:8" x14ac:dyDescent="0.45">
      <c r="A22" s="11" t="s">
        <v>25</v>
      </c>
      <c r="B22" s="19">
        <v>6322892.0000000009</v>
      </c>
      <c r="C22" s="20">
        <v>1490170</v>
      </c>
      <c r="D22" s="10">
        <f t="shared" si="0"/>
        <v>0.23567854709522157</v>
      </c>
      <c r="E22" s="20">
        <v>335774</v>
      </c>
      <c r="F22" s="10">
        <f t="shared" si="1"/>
        <v>5.3104497119356137E-2</v>
      </c>
      <c r="G22" s="20">
        <v>57472</v>
      </c>
      <c r="H22" s="10">
        <f t="shared" si="2"/>
        <v>9.0895115716036253E-3</v>
      </c>
    </row>
    <row r="23" spans="1:8" x14ac:dyDescent="0.45">
      <c r="A23" s="11" t="s">
        <v>26</v>
      </c>
      <c r="B23" s="19">
        <v>13843329.000000002</v>
      </c>
      <c r="C23" s="20">
        <v>3566292</v>
      </c>
      <c r="D23" s="10">
        <f t="shared" si="0"/>
        <v>0.25761809171767858</v>
      </c>
      <c r="E23" s="20">
        <v>779167</v>
      </c>
      <c r="F23" s="10">
        <f t="shared" si="1"/>
        <v>5.6284655229966715E-2</v>
      </c>
      <c r="G23" s="20">
        <v>138820</v>
      </c>
      <c r="H23" s="10">
        <f t="shared" si="2"/>
        <v>1.0027934754711094E-2</v>
      </c>
    </row>
    <row r="24" spans="1:8" x14ac:dyDescent="0.45">
      <c r="A24" s="11" t="s">
        <v>27</v>
      </c>
      <c r="B24" s="19">
        <v>9220206</v>
      </c>
      <c r="C24" s="20">
        <v>1997500</v>
      </c>
      <c r="D24" s="10">
        <f t="shared" si="0"/>
        <v>0.21664374960819746</v>
      </c>
      <c r="E24" s="20">
        <v>510964</v>
      </c>
      <c r="F24" s="10">
        <f t="shared" si="1"/>
        <v>5.5417850750840054E-2</v>
      </c>
      <c r="G24" s="20">
        <v>87774</v>
      </c>
      <c r="H24" s="10">
        <f t="shared" si="2"/>
        <v>9.5197439189536551E-3</v>
      </c>
    </row>
    <row r="25" spans="1:8" x14ac:dyDescent="0.45">
      <c r="A25" s="11" t="s">
        <v>28</v>
      </c>
      <c r="B25" s="19">
        <v>2213174</v>
      </c>
      <c r="C25" s="20">
        <v>487905</v>
      </c>
      <c r="D25" s="10">
        <f t="shared" si="0"/>
        <v>0.22045487611909412</v>
      </c>
      <c r="E25" s="20">
        <v>133277</v>
      </c>
      <c r="F25" s="10">
        <f t="shared" si="1"/>
        <v>6.0219847151647361E-2</v>
      </c>
      <c r="G25" s="20">
        <v>19962</v>
      </c>
      <c r="H25" s="10">
        <f t="shared" si="2"/>
        <v>9.0196252079592469E-3</v>
      </c>
    </row>
    <row r="26" spans="1:8" x14ac:dyDescent="0.45">
      <c r="A26" s="11" t="s">
        <v>29</v>
      </c>
      <c r="B26" s="19">
        <v>1047674</v>
      </c>
      <c r="C26" s="20">
        <v>279159</v>
      </c>
      <c r="D26" s="10">
        <f t="shared" si="0"/>
        <v>0.26645597771825968</v>
      </c>
      <c r="E26" s="20">
        <v>65428</v>
      </c>
      <c r="F26" s="10">
        <f t="shared" si="1"/>
        <v>6.2450724175650056E-2</v>
      </c>
      <c r="G26" s="20">
        <v>10283</v>
      </c>
      <c r="H26" s="10">
        <f t="shared" si="2"/>
        <v>9.8150760637373841E-3</v>
      </c>
    </row>
    <row r="27" spans="1:8" x14ac:dyDescent="0.45">
      <c r="A27" s="11" t="s">
        <v>30</v>
      </c>
      <c r="B27" s="19">
        <v>1132656</v>
      </c>
      <c r="C27" s="20">
        <v>294992</v>
      </c>
      <c r="D27" s="10">
        <f t="shared" si="0"/>
        <v>0.26044271164413557</v>
      </c>
      <c r="E27" s="20">
        <v>59126</v>
      </c>
      <c r="F27" s="10">
        <f t="shared" si="1"/>
        <v>5.2201197892387453E-2</v>
      </c>
      <c r="G27" s="20">
        <v>9045</v>
      </c>
      <c r="H27" s="10">
        <f t="shared" si="2"/>
        <v>7.9856549561384913E-3</v>
      </c>
    </row>
    <row r="28" spans="1:8" x14ac:dyDescent="0.45">
      <c r="A28" s="11" t="s">
        <v>31</v>
      </c>
      <c r="B28" s="19">
        <v>774582.99999999988</v>
      </c>
      <c r="C28" s="20">
        <v>195774</v>
      </c>
      <c r="D28" s="10">
        <f t="shared" si="0"/>
        <v>0.25274760742231628</v>
      </c>
      <c r="E28" s="20">
        <v>47141</v>
      </c>
      <c r="F28" s="10">
        <f t="shared" si="1"/>
        <v>6.0859843296328486E-2</v>
      </c>
      <c r="G28" s="20">
        <v>4328</v>
      </c>
      <c r="H28" s="10">
        <f t="shared" si="2"/>
        <v>5.5875225766638314E-3</v>
      </c>
    </row>
    <row r="29" spans="1:8" x14ac:dyDescent="0.45">
      <c r="A29" s="11" t="s">
        <v>32</v>
      </c>
      <c r="B29" s="19">
        <v>820997</v>
      </c>
      <c r="C29" s="20">
        <v>221865</v>
      </c>
      <c r="D29" s="10">
        <f t="shared" si="0"/>
        <v>0.27023850269854821</v>
      </c>
      <c r="E29" s="20">
        <v>41729</v>
      </c>
      <c r="F29" s="10">
        <f t="shared" si="1"/>
        <v>5.0827225921653792E-2</v>
      </c>
      <c r="G29" s="20">
        <v>4201</v>
      </c>
      <c r="H29" s="10">
        <f t="shared" si="2"/>
        <v>5.1169492702165783E-3</v>
      </c>
    </row>
    <row r="30" spans="1:8" x14ac:dyDescent="0.45">
      <c r="A30" s="11" t="s">
        <v>33</v>
      </c>
      <c r="B30" s="19">
        <v>2071737</v>
      </c>
      <c r="C30" s="20">
        <v>565390</v>
      </c>
      <c r="D30" s="10">
        <f t="shared" si="0"/>
        <v>0.27290626175040555</v>
      </c>
      <c r="E30" s="20">
        <v>142716</v>
      </c>
      <c r="F30" s="10">
        <f t="shared" si="1"/>
        <v>6.8887122255382807E-2</v>
      </c>
      <c r="G30" s="20">
        <v>23904</v>
      </c>
      <c r="H30" s="10">
        <f t="shared" si="2"/>
        <v>1.1538144079098844E-2</v>
      </c>
    </row>
    <row r="31" spans="1:8" x14ac:dyDescent="0.45">
      <c r="A31" s="11" t="s">
        <v>34</v>
      </c>
      <c r="B31" s="19">
        <v>2016791</v>
      </c>
      <c r="C31" s="20">
        <v>634924</v>
      </c>
      <c r="D31" s="10">
        <f t="shared" si="0"/>
        <v>0.31481893760930113</v>
      </c>
      <c r="E31" s="20">
        <v>126364</v>
      </c>
      <c r="F31" s="10">
        <f t="shared" si="1"/>
        <v>6.2655971788846743E-2</v>
      </c>
      <c r="G31" s="20">
        <v>18303</v>
      </c>
      <c r="H31" s="10">
        <f t="shared" si="2"/>
        <v>9.0753082495905624E-3</v>
      </c>
    </row>
    <row r="32" spans="1:8" x14ac:dyDescent="0.45">
      <c r="A32" s="11" t="s">
        <v>35</v>
      </c>
      <c r="B32" s="19">
        <v>3686259.9999999995</v>
      </c>
      <c r="C32" s="20">
        <v>870251</v>
      </c>
      <c r="D32" s="10">
        <f t="shared" si="0"/>
        <v>0.23607965797312183</v>
      </c>
      <c r="E32" s="20">
        <v>194993</v>
      </c>
      <c r="F32" s="10">
        <f t="shared" si="1"/>
        <v>5.2897245446604423E-2</v>
      </c>
      <c r="G32" s="20">
        <v>30871</v>
      </c>
      <c r="H32" s="10">
        <f t="shared" si="2"/>
        <v>8.3746127511352981E-3</v>
      </c>
    </row>
    <row r="33" spans="1:8" x14ac:dyDescent="0.45">
      <c r="A33" s="11" t="s">
        <v>36</v>
      </c>
      <c r="B33" s="19">
        <v>7558801.9999999991</v>
      </c>
      <c r="C33" s="20">
        <v>1938817</v>
      </c>
      <c r="D33" s="10">
        <f t="shared" si="0"/>
        <v>0.25649792123143328</v>
      </c>
      <c r="E33" s="20">
        <v>370805</v>
      </c>
      <c r="F33" s="10">
        <f t="shared" si="1"/>
        <v>4.9056054120745596E-2</v>
      </c>
      <c r="G33" s="20">
        <v>62339</v>
      </c>
      <c r="H33" s="10">
        <f t="shared" si="2"/>
        <v>8.2472063694749524E-3</v>
      </c>
    </row>
    <row r="34" spans="1:8" x14ac:dyDescent="0.45">
      <c r="A34" s="11" t="s">
        <v>37</v>
      </c>
      <c r="B34" s="19">
        <v>1800557</v>
      </c>
      <c r="C34" s="20">
        <v>430474</v>
      </c>
      <c r="D34" s="10">
        <f t="shared" si="0"/>
        <v>0.23907824078882256</v>
      </c>
      <c r="E34" s="20">
        <v>100175</v>
      </c>
      <c r="F34" s="10">
        <f t="shared" si="1"/>
        <v>5.5635561662307834E-2</v>
      </c>
      <c r="G34" s="20">
        <v>15706</v>
      </c>
      <c r="H34" s="10">
        <f t="shared" si="2"/>
        <v>8.7228563161288429E-3</v>
      </c>
    </row>
    <row r="35" spans="1:8" x14ac:dyDescent="0.45">
      <c r="A35" s="11" t="s">
        <v>38</v>
      </c>
      <c r="B35" s="19">
        <v>1418843</v>
      </c>
      <c r="C35" s="20">
        <v>328521</v>
      </c>
      <c r="D35" s="10">
        <f t="shared" si="0"/>
        <v>0.23154147428573846</v>
      </c>
      <c r="E35" s="20">
        <v>80755</v>
      </c>
      <c r="F35" s="10">
        <f t="shared" si="1"/>
        <v>5.6916092901046836E-2</v>
      </c>
      <c r="G35" s="20">
        <v>15479</v>
      </c>
      <c r="H35" s="10">
        <f t="shared" si="2"/>
        <v>1.0909593238998254E-2</v>
      </c>
    </row>
    <row r="36" spans="1:8" x14ac:dyDescent="0.45">
      <c r="A36" s="11" t="s">
        <v>39</v>
      </c>
      <c r="B36" s="19">
        <v>2530542</v>
      </c>
      <c r="C36" s="20">
        <v>574926</v>
      </c>
      <c r="D36" s="10">
        <f t="shared" si="0"/>
        <v>0.22719480648809623</v>
      </c>
      <c r="E36" s="20">
        <v>134579</v>
      </c>
      <c r="F36" s="10">
        <f t="shared" si="1"/>
        <v>5.3181887516587353E-2</v>
      </c>
      <c r="G36" s="20">
        <v>18898</v>
      </c>
      <c r="H36" s="10">
        <f t="shared" si="2"/>
        <v>7.4679653607804177E-3</v>
      </c>
    </row>
    <row r="37" spans="1:8" x14ac:dyDescent="0.45">
      <c r="A37" s="11" t="s">
        <v>40</v>
      </c>
      <c r="B37" s="19">
        <v>8839511</v>
      </c>
      <c r="C37" s="20">
        <v>1931148</v>
      </c>
      <c r="D37" s="10">
        <f t="shared" si="0"/>
        <v>0.21846774103228109</v>
      </c>
      <c r="E37" s="20">
        <v>454463</v>
      </c>
      <c r="F37" s="10">
        <f t="shared" si="1"/>
        <v>5.1412685611228949E-2</v>
      </c>
      <c r="G37" s="20">
        <v>84590</v>
      </c>
      <c r="H37" s="10">
        <f t="shared" si="2"/>
        <v>9.5695338803243758E-3</v>
      </c>
    </row>
    <row r="38" spans="1:8" x14ac:dyDescent="0.45">
      <c r="A38" s="11" t="s">
        <v>41</v>
      </c>
      <c r="B38" s="19">
        <v>5523625</v>
      </c>
      <c r="C38" s="20">
        <v>1344409</v>
      </c>
      <c r="D38" s="10">
        <f t="shared" si="0"/>
        <v>0.2433925185000792</v>
      </c>
      <c r="E38" s="20">
        <v>302754</v>
      </c>
      <c r="F38" s="10">
        <f t="shared" si="1"/>
        <v>5.4810744755482137E-2</v>
      </c>
      <c r="G38" s="20">
        <v>48325</v>
      </c>
      <c r="H38" s="10">
        <f t="shared" si="2"/>
        <v>8.7487836339360473E-3</v>
      </c>
    </row>
    <row r="39" spans="1:8" x14ac:dyDescent="0.45">
      <c r="A39" s="11" t="s">
        <v>42</v>
      </c>
      <c r="B39" s="19">
        <v>1344738.9999999998</v>
      </c>
      <c r="C39" s="20">
        <v>368747</v>
      </c>
      <c r="D39" s="10">
        <f t="shared" si="0"/>
        <v>0.2742145501840878</v>
      </c>
      <c r="E39" s="20">
        <v>75574</v>
      </c>
      <c r="F39" s="10">
        <f t="shared" si="1"/>
        <v>5.6199753260669921E-2</v>
      </c>
      <c r="G39" s="20">
        <v>9743</v>
      </c>
      <c r="H39" s="10">
        <f t="shared" si="2"/>
        <v>7.245272130874468E-3</v>
      </c>
    </row>
    <row r="40" spans="1:8" x14ac:dyDescent="0.45">
      <c r="A40" s="11" t="s">
        <v>43</v>
      </c>
      <c r="B40" s="19">
        <v>944432</v>
      </c>
      <c r="C40" s="20">
        <v>283386</v>
      </c>
      <c r="D40" s="10">
        <f t="shared" si="0"/>
        <v>0.30005971843393703</v>
      </c>
      <c r="E40" s="20">
        <v>58857</v>
      </c>
      <c r="F40" s="10">
        <f t="shared" si="1"/>
        <v>6.2319997628204039E-2</v>
      </c>
      <c r="G40" s="20">
        <v>9621</v>
      </c>
      <c r="H40" s="10">
        <f t="shared" si="2"/>
        <v>1.0187075406170058E-2</v>
      </c>
    </row>
    <row r="41" spans="1:8" x14ac:dyDescent="0.45">
      <c r="A41" s="11" t="s">
        <v>44</v>
      </c>
      <c r="B41" s="19">
        <v>556788</v>
      </c>
      <c r="C41" s="20">
        <v>155167</v>
      </c>
      <c r="D41" s="10">
        <f t="shared" si="0"/>
        <v>0.27868237102811122</v>
      </c>
      <c r="E41" s="20">
        <v>31988</v>
      </c>
      <c r="F41" s="10">
        <f t="shared" si="1"/>
        <v>5.7450950810721498E-2</v>
      </c>
      <c r="G41" s="20">
        <v>3961</v>
      </c>
      <c r="H41" s="10">
        <f t="shared" si="2"/>
        <v>7.114018261887828E-3</v>
      </c>
    </row>
    <row r="42" spans="1:8" x14ac:dyDescent="0.45">
      <c r="A42" s="11" t="s">
        <v>45</v>
      </c>
      <c r="B42" s="19">
        <v>672814.99999999988</v>
      </c>
      <c r="C42" s="20">
        <v>164959</v>
      </c>
      <c r="D42" s="10">
        <f t="shared" si="0"/>
        <v>0.24517735187235723</v>
      </c>
      <c r="E42" s="20">
        <v>36886</v>
      </c>
      <c r="F42" s="10">
        <f t="shared" si="1"/>
        <v>5.4823391273975765E-2</v>
      </c>
      <c r="G42" s="20">
        <v>6218</v>
      </c>
      <c r="H42" s="10">
        <f t="shared" si="2"/>
        <v>9.2417677964968092E-3</v>
      </c>
    </row>
    <row r="43" spans="1:8" x14ac:dyDescent="0.45">
      <c r="A43" s="11" t="s">
        <v>46</v>
      </c>
      <c r="B43" s="19">
        <v>1893791</v>
      </c>
      <c r="C43" s="20">
        <v>546929</v>
      </c>
      <c r="D43" s="10">
        <f t="shared" si="0"/>
        <v>0.28880114014693281</v>
      </c>
      <c r="E43" s="20">
        <v>95008</v>
      </c>
      <c r="F43" s="10">
        <f t="shared" si="1"/>
        <v>5.0168154775262951E-2</v>
      </c>
      <c r="G43" s="20">
        <v>15524</v>
      </c>
      <c r="H43" s="10">
        <f t="shared" si="2"/>
        <v>8.1973142759681501E-3</v>
      </c>
    </row>
    <row r="44" spans="1:8" x14ac:dyDescent="0.45">
      <c r="A44" s="11" t="s">
        <v>47</v>
      </c>
      <c r="B44" s="19">
        <v>2812432.9999999995</v>
      </c>
      <c r="C44" s="20">
        <v>773644</v>
      </c>
      <c r="D44" s="10">
        <f t="shared" si="0"/>
        <v>0.27507997523852129</v>
      </c>
      <c r="E44" s="20">
        <v>152345</v>
      </c>
      <c r="F44" s="10">
        <f t="shared" si="1"/>
        <v>5.416840152280962E-2</v>
      </c>
      <c r="G44" s="20">
        <v>27831</v>
      </c>
      <c r="H44" s="10">
        <f t="shared" si="2"/>
        <v>9.8957024042883885E-3</v>
      </c>
    </row>
    <row r="45" spans="1:8" x14ac:dyDescent="0.45">
      <c r="A45" s="11" t="s">
        <v>48</v>
      </c>
      <c r="B45" s="19">
        <v>1356110</v>
      </c>
      <c r="C45" s="20">
        <v>426539</v>
      </c>
      <c r="D45" s="10">
        <f t="shared" si="0"/>
        <v>0.31453126958727534</v>
      </c>
      <c r="E45" s="20">
        <v>86093</v>
      </c>
      <c r="F45" s="10">
        <f t="shared" si="1"/>
        <v>6.3485262994889796E-2</v>
      </c>
      <c r="G45" s="20">
        <v>13411</v>
      </c>
      <c r="H45" s="10">
        <f t="shared" si="2"/>
        <v>9.8893157634705152E-3</v>
      </c>
    </row>
    <row r="46" spans="1:8" x14ac:dyDescent="0.45">
      <c r="A46" s="11" t="s">
        <v>49</v>
      </c>
      <c r="B46" s="19">
        <v>734949</v>
      </c>
      <c r="C46" s="20">
        <v>203323</v>
      </c>
      <c r="D46" s="10">
        <f t="shared" si="0"/>
        <v>0.2766491280347344</v>
      </c>
      <c r="E46" s="20">
        <v>48646</v>
      </c>
      <c r="F46" s="10">
        <f t="shared" si="1"/>
        <v>6.6189626763217588E-2</v>
      </c>
      <c r="G46" s="20">
        <v>5925</v>
      </c>
      <c r="H46" s="10">
        <f t="shared" si="2"/>
        <v>8.0617838788813925E-3</v>
      </c>
    </row>
    <row r="47" spans="1:8" x14ac:dyDescent="0.45">
      <c r="A47" s="11" t="s">
        <v>50</v>
      </c>
      <c r="B47" s="19">
        <v>973896</v>
      </c>
      <c r="C47" s="20">
        <v>226220</v>
      </c>
      <c r="D47" s="10">
        <f t="shared" si="0"/>
        <v>0.23228352924747611</v>
      </c>
      <c r="E47" s="20">
        <v>46626</v>
      </c>
      <c r="F47" s="10">
        <f t="shared" si="1"/>
        <v>4.787574853988516E-2</v>
      </c>
      <c r="G47" s="20">
        <v>4200</v>
      </c>
      <c r="H47" s="10">
        <f t="shared" si="2"/>
        <v>4.3125754700707262E-3</v>
      </c>
    </row>
    <row r="48" spans="1:8" x14ac:dyDescent="0.45">
      <c r="A48" s="11" t="s">
        <v>51</v>
      </c>
      <c r="B48" s="19">
        <v>1356219</v>
      </c>
      <c r="C48" s="20">
        <v>361694</v>
      </c>
      <c r="D48" s="10">
        <f t="shared" si="0"/>
        <v>0.26669291611458029</v>
      </c>
      <c r="E48" s="20">
        <v>82796</v>
      </c>
      <c r="F48" s="10">
        <f t="shared" si="1"/>
        <v>6.1049137344337458E-2</v>
      </c>
      <c r="G48" s="20">
        <v>15050</v>
      </c>
      <c r="H48" s="10">
        <f t="shared" si="2"/>
        <v>1.1097027839899014E-2</v>
      </c>
    </row>
    <row r="49" spans="1:8" x14ac:dyDescent="0.45">
      <c r="A49" s="11" t="s">
        <v>52</v>
      </c>
      <c r="B49" s="19">
        <v>701167</v>
      </c>
      <c r="C49" s="20">
        <v>196561</v>
      </c>
      <c r="D49" s="10">
        <f t="shared" si="0"/>
        <v>0.28033407162630303</v>
      </c>
      <c r="E49" s="20">
        <v>43972</v>
      </c>
      <c r="F49" s="10">
        <f t="shared" si="1"/>
        <v>6.271259200732493E-2</v>
      </c>
      <c r="G49" s="20">
        <v>6944</v>
      </c>
      <c r="H49" s="10">
        <f t="shared" si="2"/>
        <v>9.9034894682721811E-3</v>
      </c>
    </row>
    <row r="50" spans="1:8" x14ac:dyDescent="0.45">
      <c r="A50" s="11" t="s">
        <v>53</v>
      </c>
      <c r="B50" s="19">
        <v>5124170</v>
      </c>
      <c r="C50" s="20">
        <v>1265277</v>
      </c>
      <c r="D50" s="10">
        <f t="shared" si="0"/>
        <v>0.24692330660380121</v>
      </c>
      <c r="E50" s="20">
        <v>285558</v>
      </c>
      <c r="F50" s="10">
        <f t="shared" si="1"/>
        <v>5.5727659308727071E-2</v>
      </c>
      <c r="G50" s="20">
        <v>54804</v>
      </c>
      <c r="H50" s="10">
        <f t="shared" si="2"/>
        <v>1.0695195514590656E-2</v>
      </c>
    </row>
    <row r="51" spans="1:8" x14ac:dyDescent="0.45">
      <c r="A51" s="11" t="s">
        <v>54</v>
      </c>
      <c r="B51" s="19">
        <v>818222</v>
      </c>
      <c r="C51" s="20">
        <v>254908</v>
      </c>
      <c r="D51" s="10">
        <f t="shared" si="0"/>
        <v>0.31153892219959867</v>
      </c>
      <c r="E51" s="20">
        <v>45437</v>
      </c>
      <c r="F51" s="10">
        <f t="shared" si="1"/>
        <v>5.5531383903146089E-2</v>
      </c>
      <c r="G51" s="20">
        <v>9575</v>
      </c>
      <c r="H51" s="10">
        <f t="shared" si="2"/>
        <v>1.1702203069582582E-2</v>
      </c>
    </row>
    <row r="52" spans="1:8" x14ac:dyDescent="0.45">
      <c r="A52" s="11" t="s">
        <v>55</v>
      </c>
      <c r="B52" s="19">
        <v>1335937.9999999998</v>
      </c>
      <c r="C52" s="20">
        <v>375272</v>
      </c>
      <c r="D52" s="10">
        <f t="shared" si="0"/>
        <v>0.28090525159101698</v>
      </c>
      <c r="E52" s="20">
        <v>92952</v>
      </c>
      <c r="F52" s="10">
        <f t="shared" si="1"/>
        <v>6.9578079222239367E-2</v>
      </c>
      <c r="G52" s="20">
        <v>15714</v>
      </c>
      <c r="H52" s="10">
        <f t="shared" si="2"/>
        <v>1.1762521913442093E-2</v>
      </c>
    </row>
    <row r="53" spans="1:8" x14ac:dyDescent="0.45">
      <c r="A53" s="11" t="s">
        <v>56</v>
      </c>
      <c r="B53" s="19">
        <v>1758645</v>
      </c>
      <c r="C53" s="20">
        <v>468893</v>
      </c>
      <c r="D53" s="10">
        <f t="shared" si="0"/>
        <v>0.26662174571900527</v>
      </c>
      <c r="E53" s="20">
        <v>106000</v>
      </c>
      <c r="F53" s="10">
        <f t="shared" si="1"/>
        <v>6.0273676608980212E-2</v>
      </c>
      <c r="G53" s="20">
        <v>19898</v>
      </c>
      <c r="H53" s="10">
        <f t="shared" si="2"/>
        <v>1.1314392614768756E-2</v>
      </c>
    </row>
    <row r="54" spans="1:8" x14ac:dyDescent="0.45">
      <c r="A54" s="11" t="s">
        <v>57</v>
      </c>
      <c r="B54" s="19">
        <v>1141741</v>
      </c>
      <c r="C54" s="20">
        <v>291483</v>
      </c>
      <c r="D54" s="10">
        <f t="shared" si="0"/>
        <v>0.25529695438807926</v>
      </c>
      <c r="E54" s="20">
        <v>66618</v>
      </c>
      <c r="F54" s="10">
        <f t="shared" si="1"/>
        <v>5.8347733855576706E-2</v>
      </c>
      <c r="G54" s="20">
        <v>9386</v>
      </c>
      <c r="H54" s="10">
        <f t="shared" si="2"/>
        <v>8.2207786179177237E-3</v>
      </c>
    </row>
    <row r="55" spans="1:8" x14ac:dyDescent="0.45">
      <c r="A55" s="11" t="s">
        <v>58</v>
      </c>
      <c r="B55" s="19">
        <v>1087241</v>
      </c>
      <c r="C55" s="20">
        <v>279000</v>
      </c>
      <c r="D55" s="10">
        <f t="shared" si="0"/>
        <v>0.25661283928770162</v>
      </c>
      <c r="E55" s="20">
        <v>57588</v>
      </c>
      <c r="F55" s="10">
        <f t="shared" si="1"/>
        <v>5.2967097451255059E-2</v>
      </c>
      <c r="G55" s="20">
        <v>8583</v>
      </c>
      <c r="H55" s="10">
        <f t="shared" si="2"/>
        <v>7.8942939053990788E-3</v>
      </c>
    </row>
    <row r="56" spans="1:8" x14ac:dyDescent="0.45">
      <c r="A56" s="11" t="s">
        <v>59</v>
      </c>
      <c r="B56" s="19">
        <v>1617517</v>
      </c>
      <c r="C56" s="20">
        <v>438791</v>
      </c>
      <c r="D56" s="10">
        <f t="shared" si="0"/>
        <v>0.2712744286458813</v>
      </c>
      <c r="E56" s="20">
        <v>89877</v>
      </c>
      <c r="F56" s="10">
        <f t="shared" si="1"/>
        <v>5.5564794682219726E-2</v>
      </c>
      <c r="G56" s="20">
        <v>12656</v>
      </c>
      <c r="H56" s="10">
        <f t="shared" si="2"/>
        <v>7.8243381676977742E-3</v>
      </c>
    </row>
    <row r="57" spans="1:8" x14ac:dyDescent="0.45">
      <c r="A57" s="11" t="s">
        <v>60</v>
      </c>
      <c r="B57" s="19">
        <v>1485118</v>
      </c>
      <c r="C57" s="20">
        <v>306770</v>
      </c>
      <c r="D57" s="10">
        <f t="shared" si="0"/>
        <v>0.20656271084183209</v>
      </c>
      <c r="E57" s="20">
        <v>50972</v>
      </c>
      <c r="F57" s="10">
        <f t="shared" si="1"/>
        <v>3.4321851866316345E-2</v>
      </c>
      <c r="G57" s="20">
        <v>6778</v>
      </c>
      <c r="H57" s="10">
        <f t="shared" si="2"/>
        <v>4.5639471072332297E-3</v>
      </c>
    </row>
    <row r="58" spans="1:8" ht="9.75" customHeight="1" x14ac:dyDescent="0.45">
      <c r="A58" s="4"/>
      <c r="B58" s="12"/>
      <c r="C58" s="13"/>
      <c r="D58" s="14"/>
      <c r="E58" s="15"/>
      <c r="F58" s="14"/>
      <c r="G58" s="15"/>
      <c r="H58" s="14"/>
    </row>
    <row r="59" spans="1:8" ht="18.75" customHeight="1" x14ac:dyDescent="0.45">
      <c r="A59" s="2" t="s">
        <v>61</v>
      </c>
      <c r="B59" s="12"/>
      <c r="C59" s="13"/>
      <c r="D59" s="14"/>
      <c r="E59" s="15"/>
      <c r="F59" s="14"/>
      <c r="G59" s="15"/>
      <c r="H59" s="14"/>
    </row>
    <row r="60" spans="1:8" ht="18.75" customHeight="1" x14ac:dyDescent="0.45">
      <c r="A60" s="2" t="s">
        <v>62</v>
      </c>
      <c r="B60" s="12"/>
      <c r="C60" s="13"/>
      <c r="D60" s="14"/>
      <c r="E60" s="15"/>
      <c r="F60" s="14"/>
      <c r="G60" s="15"/>
      <c r="H60" s="14"/>
    </row>
    <row r="61" spans="1:8" x14ac:dyDescent="0.45">
      <c r="A61" s="2" t="s">
        <v>63</v>
      </c>
      <c r="B61" s="16"/>
      <c r="C61" s="16"/>
      <c r="D61" s="17"/>
      <c r="E61" s="17"/>
      <c r="F61" s="17"/>
      <c r="G61" s="17"/>
      <c r="H61" s="17"/>
    </row>
    <row r="62" spans="1:8" x14ac:dyDescent="0.45">
      <c r="A62" s="2" t="s">
        <v>64</v>
      </c>
    </row>
    <row r="63" spans="1:8" x14ac:dyDescent="0.45">
      <c r="A63" s="56" t="s">
        <v>65</v>
      </c>
      <c r="B63" s="69"/>
      <c r="C63" s="69"/>
      <c r="D63" s="70"/>
      <c r="E63" s="70"/>
      <c r="F63" s="70"/>
      <c r="G63" s="70"/>
      <c r="H63" s="70"/>
    </row>
  </sheetData>
  <mergeCells count="14">
    <mergeCell ref="G7:G9"/>
    <mergeCell ref="D8:D9"/>
    <mergeCell ref="F8:F9"/>
    <mergeCell ref="H8:H9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</mergeCells>
  <phoneticPr fontId="2"/>
  <pageMargins left="0.7" right="0.7" top="0.75" bottom="0.75" header="0.3" footer="0.3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view="pageBreakPreview" zoomScaleNormal="100" zoomScaleSheetLayoutView="100" workbookViewId="0">
      <selection activeCell="A45" sqref="A45:H45"/>
    </sheetView>
  </sheetViews>
  <sheetFormatPr defaultRowHeight="18" x14ac:dyDescent="0.45"/>
  <cols>
    <col min="1" max="1" width="13.59765625" customWidth="1"/>
    <col min="2" max="3" width="13.59765625" style="1" customWidth="1"/>
    <col min="4" max="4" width="13.59765625" customWidth="1"/>
    <col min="5" max="5" width="13.59765625" style="1" customWidth="1"/>
    <col min="6" max="6" width="13.59765625" customWidth="1"/>
    <col min="7" max="7" width="13.59765625" style="1" customWidth="1"/>
    <col min="8" max="8" width="13.59765625" customWidth="1"/>
    <col min="10" max="10" width="9.5" bestFit="1" customWidth="1"/>
  </cols>
  <sheetData>
    <row r="1" spans="1:8" x14ac:dyDescent="0.45">
      <c r="A1" s="91" t="s">
        <v>66</v>
      </c>
      <c r="B1" s="91"/>
      <c r="C1" s="91"/>
      <c r="D1" s="91"/>
      <c r="E1" s="91"/>
      <c r="F1" s="91"/>
      <c r="G1" s="91"/>
      <c r="H1" s="91"/>
    </row>
    <row r="2" spans="1:8" x14ac:dyDescent="0.45">
      <c r="A2" s="2"/>
      <c r="B2" s="3"/>
      <c r="C2" s="3"/>
      <c r="D2" s="2"/>
      <c r="E2" s="3"/>
      <c r="F2" s="2"/>
      <c r="G2" s="3"/>
      <c r="H2" s="2"/>
    </row>
    <row r="3" spans="1:8" x14ac:dyDescent="0.45">
      <c r="A3" s="59"/>
      <c r="B3" s="60"/>
      <c r="C3" s="60"/>
      <c r="D3" s="59"/>
      <c r="E3" s="64"/>
      <c r="F3" s="61"/>
      <c r="G3" s="64"/>
      <c r="H3" s="58" t="str">
        <f>'進捗状況 (都道府県別)'!H3</f>
        <v>（3月7日公表時点）</v>
      </c>
    </row>
    <row r="4" spans="1:8" x14ac:dyDescent="0.45">
      <c r="A4" s="56" t="s">
        <v>67</v>
      </c>
      <c r="B4" s="60"/>
      <c r="C4" s="60"/>
      <c r="D4" s="59"/>
      <c r="E4" s="64"/>
      <c r="F4" s="61"/>
      <c r="G4" s="64"/>
      <c r="H4" s="58" t="s">
        <v>2</v>
      </c>
    </row>
    <row r="5" spans="1:8" ht="24" customHeight="1" x14ac:dyDescent="0.45">
      <c r="A5" s="92" t="s">
        <v>68</v>
      </c>
      <c r="B5" s="77" t="s">
        <v>4</v>
      </c>
      <c r="C5" s="73" t="s">
        <v>5</v>
      </c>
      <c r="D5" s="78"/>
      <c r="E5" s="81" t="str">
        <f>'進捗状況 (都道府県別)'!E5</f>
        <v>直近1週間</v>
      </c>
      <c r="F5" s="82"/>
      <c r="G5" s="81">
        <f>'進捗状況 (都道府県別)'!G5:H5</f>
        <v>44624</v>
      </c>
      <c r="H5" s="82"/>
    </row>
    <row r="6" spans="1:8" ht="23.25" customHeight="1" x14ac:dyDescent="0.45">
      <c r="A6" s="92"/>
      <c r="B6" s="77"/>
      <c r="C6" s="79"/>
      <c r="D6" s="80"/>
      <c r="E6" s="85" t="s">
        <v>7</v>
      </c>
      <c r="F6" s="86"/>
      <c r="G6" s="87" t="s">
        <v>8</v>
      </c>
      <c r="H6" s="88"/>
    </row>
    <row r="7" spans="1:8" ht="18.75" customHeight="1" x14ac:dyDescent="0.45">
      <c r="A7" s="72"/>
      <c r="B7" s="77"/>
      <c r="C7" s="89" t="s">
        <v>9</v>
      </c>
      <c r="D7" s="62"/>
      <c r="E7" s="89" t="s">
        <v>10</v>
      </c>
      <c r="F7" s="62"/>
      <c r="G7" s="89" t="s">
        <v>10</v>
      </c>
      <c r="H7" s="63"/>
    </row>
    <row r="8" spans="1:8" ht="18.75" customHeight="1" x14ac:dyDescent="0.45">
      <c r="A8" s="72"/>
      <c r="B8" s="77"/>
      <c r="C8" s="90"/>
      <c r="D8" s="75" t="s">
        <v>11</v>
      </c>
      <c r="E8" s="90"/>
      <c r="F8" s="73" t="s">
        <v>12</v>
      </c>
      <c r="G8" s="90"/>
      <c r="H8" s="75" t="s">
        <v>12</v>
      </c>
    </row>
    <row r="9" spans="1:8" ht="35.1" customHeight="1" x14ac:dyDescent="0.45">
      <c r="A9" s="72"/>
      <c r="B9" s="77"/>
      <c r="C9" s="90"/>
      <c r="D9" s="74"/>
      <c r="E9" s="90"/>
      <c r="F9" s="74"/>
      <c r="G9" s="90"/>
      <c r="H9" s="74"/>
    </row>
    <row r="10" spans="1:8" x14ac:dyDescent="0.45">
      <c r="A10" s="65" t="s">
        <v>69</v>
      </c>
      <c r="B10" s="19">
        <v>27549031.999999996</v>
      </c>
      <c r="C10" s="19">
        <f>SUM(C11:C30)</f>
        <v>6114929</v>
      </c>
      <c r="D10" s="66">
        <f>C10/$B10</f>
        <v>0.22196529446116295</v>
      </c>
      <c r="E10" s="19">
        <f>SUM(E11:E30)</f>
        <v>1408605</v>
      </c>
      <c r="F10" s="66">
        <f>E10/$B10</f>
        <v>5.1130834651467977E-2</v>
      </c>
      <c r="G10" s="19">
        <f>SUM(G11:G30)</f>
        <v>251444</v>
      </c>
      <c r="H10" s="66">
        <f>G10/$B10</f>
        <v>9.1271446488573552E-3</v>
      </c>
    </row>
    <row r="11" spans="1:8" x14ac:dyDescent="0.45">
      <c r="A11" s="67" t="s">
        <v>70</v>
      </c>
      <c r="B11" s="19">
        <v>1961575</v>
      </c>
      <c r="C11" s="19">
        <v>348402</v>
      </c>
      <c r="D11" s="66">
        <f t="shared" ref="D11:D30" si="0">C11/$B11</f>
        <v>0.17761339739749946</v>
      </c>
      <c r="E11" s="19">
        <v>112201</v>
      </c>
      <c r="F11" s="66">
        <f t="shared" ref="F11:F30" si="1">E11/$B11</f>
        <v>5.7199444324076316E-2</v>
      </c>
      <c r="G11" s="19">
        <v>17589</v>
      </c>
      <c r="H11" s="66">
        <f t="shared" ref="H11:H30" si="2">G11/$B11</f>
        <v>8.9667741483246879E-3</v>
      </c>
    </row>
    <row r="12" spans="1:8" x14ac:dyDescent="0.45">
      <c r="A12" s="67" t="s">
        <v>71</v>
      </c>
      <c r="B12" s="19">
        <v>1065932</v>
      </c>
      <c r="C12" s="19">
        <v>299041</v>
      </c>
      <c r="D12" s="66">
        <f t="shared" si="0"/>
        <v>0.28054416229177848</v>
      </c>
      <c r="E12" s="19">
        <v>44648</v>
      </c>
      <c r="F12" s="66">
        <f t="shared" si="1"/>
        <v>4.1886349223027357E-2</v>
      </c>
      <c r="G12" s="19">
        <v>4531</v>
      </c>
      <c r="H12" s="66">
        <f t="shared" si="2"/>
        <v>4.2507401973108979E-3</v>
      </c>
    </row>
    <row r="13" spans="1:8" x14ac:dyDescent="0.45">
      <c r="A13" s="67" t="s">
        <v>72</v>
      </c>
      <c r="B13" s="19">
        <v>1324589</v>
      </c>
      <c r="C13" s="19">
        <v>314890</v>
      </c>
      <c r="D13" s="66">
        <f t="shared" si="0"/>
        <v>0.23772657027953575</v>
      </c>
      <c r="E13" s="19">
        <v>65657</v>
      </c>
      <c r="F13" s="66">
        <f t="shared" si="1"/>
        <v>4.9567828209353994E-2</v>
      </c>
      <c r="G13" s="19">
        <v>10924</v>
      </c>
      <c r="H13" s="66">
        <f t="shared" si="2"/>
        <v>8.2470864547418109E-3</v>
      </c>
    </row>
    <row r="14" spans="1:8" x14ac:dyDescent="0.45">
      <c r="A14" s="67" t="s">
        <v>73</v>
      </c>
      <c r="B14" s="19">
        <v>974726</v>
      </c>
      <c r="C14" s="19">
        <v>275425</v>
      </c>
      <c r="D14" s="66">
        <f t="shared" si="0"/>
        <v>0.28256658794368877</v>
      </c>
      <c r="E14" s="19">
        <v>48766</v>
      </c>
      <c r="F14" s="66">
        <f t="shared" si="1"/>
        <v>5.0030470101341297E-2</v>
      </c>
      <c r="G14" s="19">
        <v>8456</v>
      </c>
      <c r="H14" s="66">
        <f t="shared" si="2"/>
        <v>8.6752584828967312E-3</v>
      </c>
    </row>
    <row r="15" spans="1:8" x14ac:dyDescent="0.45">
      <c r="A15" s="67" t="s">
        <v>74</v>
      </c>
      <c r="B15" s="19">
        <v>3759920</v>
      </c>
      <c r="C15" s="19">
        <v>627228</v>
      </c>
      <c r="D15" s="66">
        <f t="shared" si="0"/>
        <v>0.16681950679801699</v>
      </c>
      <c r="E15" s="19">
        <v>211492</v>
      </c>
      <c r="F15" s="66">
        <f t="shared" si="1"/>
        <v>5.6249069129130407E-2</v>
      </c>
      <c r="G15" s="19">
        <v>38013</v>
      </c>
      <c r="H15" s="66">
        <f t="shared" si="2"/>
        <v>1.0110055533096449E-2</v>
      </c>
    </row>
    <row r="16" spans="1:8" x14ac:dyDescent="0.45">
      <c r="A16" s="67" t="s">
        <v>75</v>
      </c>
      <c r="B16" s="19">
        <v>1521562.0000000002</v>
      </c>
      <c r="C16" s="19">
        <v>334751</v>
      </c>
      <c r="D16" s="66">
        <f t="shared" si="0"/>
        <v>0.220004837134471</v>
      </c>
      <c r="E16" s="19">
        <v>72405</v>
      </c>
      <c r="F16" s="66">
        <f t="shared" si="1"/>
        <v>4.7585967578054653E-2</v>
      </c>
      <c r="G16" s="19">
        <v>14145</v>
      </c>
      <c r="H16" s="66">
        <f t="shared" si="2"/>
        <v>9.296367811498972E-3</v>
      </c>
    </row>
    <row r="17" spans="1:8" x14ac:dyDescent="0.45">
      <c r="A17" s="67" t="s">
        <v>76</v>
      </c>
      <c r="B17" s="19">
        <v>718601</v>
      </c>
      <c r="C17" s="19">
        <v>202473</v>
      </c>
      <c r="D17" s="66">
        <f t="shared" si="0"/>
        <v>0.28175997528531133</v>
      </c>
      <c r="E17" s="19">
        <v>54313</v>
      </c>
      <c r="F17" s="66">
        <f t="shared" si="1"/>
        <v>7.5581581433925085E-2</v>
      </c>
      <c r="G17" s="19">
        <v>9262</v>
      </c>
      <c r="H17" s="66">
        <f t="shared" si="2"/>
        <v>1.288893280137378E-2</v>
      </c>
    </row>
    <row r="18" spans="1:8" x14ac:dyDescent="0.45">
      <c r="A18" s="67" t="s">
        <v>77</v>
      </c>
      <c r="B18" s="19">
        <v>784774</v>
      </c>
      <c r="C18" s="19">
        <v>192905</v>
      </c>
      <c r="D18" s="66">
        <f t="shared" si="0"/>
        <v>0.24580962162355022</v>
      </c>
      <c r="E18" s="19">
        <v>44226</v>
      </c>
      <c r="F18" s="66">
        <f t="shared" si="1"/>
        <v>5.6355078022462521E-2</v>
      </c>
      <c r="G18" s="19">
        <v>7129</v>
      </c>
      <c r="H18" s="66">
        <f t="shared" si="2"/>
        <v>9.0841439701111401E-3</v>
      </c>
    </row>
    <row r="19" spans="1:8" x14ac:dyDescent="0.45">
      <c r="A19" s="67" t="s">
        <v>78</v>
      </c>
      <c r="B19" s="19">
        <v>694295.99999999988</v>
      </c>
      <c r="C19" s="19">
        <v>122486</v>
      </c>
      <c r="D19" s="66">
        <f t="shared" si="0"/>
        <v>0.17641755101570514</v>
      </c>
      <c r="E19" s="19">
        <v>32619</v>
      </c>
      <c r="F19" s="66">
        <f t="shared" si="1"/>
        <v>4.6981402744650708E-2</v>
      </c>
      <c r="G19" s="19">
        <v>7272</v>
      </c>
      <c r="H19" s="66">
        <f t="shared" si="2"/>
        <v>1.0473918904905115E-2</v>
      </c>
    </row>
    <row r="20" spans="1:8" x14ac:dyDescent="0.45">
      <c r="A20" s="67" t="s">
        <v>79</v>
      </c>
      <c r="B20" s="19">
        <v>799966</v>
      </c>
      <c r="C20" s="19">
        <v>225338</v>
      </c>
      <c r="D20" s="66">
        <f t="shared" si="0"/>
        <v>0.28168447159004256</v>
      </c>
      <c r="E20" s="19">
        <v>43366</v>
      </c>
      <c r="F20" s="66">
        <f t="shared" si="1"/>
        <v>5.4209803916666459E-2</v>
      </c>
      <c r="G20" s="19">
        <v>6998</v>
      </c>
      <c r="H20" s="66">
        <f t="shared" si="2"/>
        <v>8.7478717845508435E-3</v>
      </c>
    </row>
    <row r="21" spans="1:8" x14ac:dyDescent="0.45">
      <c r="A21" s="67" t="s">
        <v>80</v>
      </c>
      <c r="B21" s="19">
        <v>2300944</v>
      </c>
      <c r="C21" s="19">
        <v>526673</v>
      </c>
      <c r="D21" s="66">
        <f t="shared" si="0"/>
        <v>0.22889431468127863</v>
      </c>
      <c r="E21" s="19">
        <v>103746</v>
      </c>
      <c r="F21" s="66">
        <f t="shared" si="1"/>
        <v>4.5088450653297078E-2</v>
      </c>
      <c r="G21" s="19">
        <v>17320</v>
      </c>
      <c r="H21" s="66">
        <f t="shared" si="2"/>
        <v>7.5273452982775766E-3</v>
      </c>
    </row>
    <row r="22" spans="1:8" x14ac:dyDescent="0.45">
      <c r="A22" s="67" t="s">
        <v>81</v>
      </c>
      <c r="B22" s="19">
        <v>1400720</v>
      </c>
      <c r="C22" s="19">
        <v>326895</v>
      </c>
      <c r="D22" s="66">
        <f t="shared" si="0"/>
        <v>0.23337640641955565</v>
      </c>
      <c r="E22" s="19">
        <v>71685</v>
      </c>
      <c r="F22" s="66">
        <f t="shared" si="1"/>
        <v>5.1177251699126167E-2</v>
      </c>
      <c r="G22" s="19">
        <v>12230</v>
      </c>
      <c r="H22" s="66">
        <f t="shared" si="2"/>
        <v>8.7312239419726993E-3</v>
      </c>
    </row>
    <row r="23" spans="1:8" x14ac:dyDescent="0.45">
      <c r="A23" s="67" t="s">
        <v>82</v>
      </c>
      <c r="B23" s="19">
        <v>2739963</v>
      </c>
      <c r="C23" s="19">
        <v>465506</v>
      </c>
      <c r="D23" s="66">
        <f t="shared" si="0"/>
        <v>0.16989499493241333</v>
      </c>
      <c r="E23" s="19">
        <v>130651</v>
      </c>
      <c r="F23" s="66">
        <f t="shared" si="1"/>
        <v>4.7683490616479127E-2</v>
      </c>
      <c r="G23" s="19">
        <v>23112</v>
      </c>
      <c r="H23" s="66">
        <f t="shared" si="2"/>
        <v>8.4351504016660084E-3</v>
      </c>
    </row>
    <row r="24" spans="1:8" x14ac:dyDescent="0.45">
      <c r="A24" s="67" t="s">
        <v>83</v>
      </c>
      <c r="B24" s="19">
        <v>831479.00000000012</v>
      </c>
      <c r="C24" s="19">
        <v>208045</v>
      </c>
      <c r="D24" s="66">
        <f t="shared" si="0"/>
        <v>0.25021076900318584</v>
      </c>
      <c r="E24" s="19">
        <v>42168</v>
      </c>
      <c r="F24" s="66">
        <f t="shared" si="1"/>
        <v>5.0714449793680894E-2</v>
      </c>
      <c r="G24" s="19">
        <v>7401</v>
      </c>
      <c r="H24" s="66">
        <f t="shared" si="2"/>
        <v>8.9010065197076514E-3</v>
      </c>
    </row>
    <row r="25" spans="1:8" x14ac:dyDescent="0.45">
      <c r="A25" s="67" t="s">
        <v>84</v>
      </c>
      <c r="B25" s="19">
        <v>1526835</v>
      </c>
      <c r="C25" s="19">
        <v>385059</v>
      </c>
      <c r="D25" s="66">
        <f t="shared" si="0"/>
        <v>0.25219424495770665</v>
      </c>
      <c r="E25" s="19">
        <v>70513</v>
      </c>
      <c r="F25" s="66">
        <f t="shared" si="1"/>
        <v>4.61824624140788E-2</v>
      </c>
      <c r="G25" s="19">
        <v>12372</v>
      </c>
      <c r="H25" s="66">
        <f t="shared" si="2"/>
        <v>8.1030366739038608E-3</v>
      </c>
    </row>
    <row r="26" spans="1:8" x14ac:dyDescent="0.45">
      <c r="A26" s="67" t="s">
        <v>85</v>
      </c>
      <c r="B26" s="19">
        <v>708155</v>
      </c>
      <c r="C26" s="19">
        <v>218149</v>
      </c>
      <c r="D26" s="66">
        <f t="shared" si="0"/>
        <v>0.30805261559969216</v>
      </c>
      <c r="E26" s="19">
        <v>31852</v>
      </c>
      <c r="F26" s="66">
        <f t="shared" si="1"/>
        <v>4.4978853499586954E-2</v>
      </c>
      <c r="G26" s="19">
        <v>5670</v>
      </c>
      <c r="H26" s="66">
        <f t="shared" si="2"/>
        <v>8.0067216922848818E-3</v>
      </c>
    </row>
    <row r="27" spans="1:8" x14ac:dyDescent="0.45">
      <c r="A27" s="67" t="s">
        <v>86</v>
      </c>
      <c r="B27" s="19">
        <v>1194817</v>
      </c>
      <c r="C27" s="19">
        <v>298141</v>
      </c>
      <c r="D27" s="66">
        <f t="shared" si="0"/>
        <v>0.2495285888968771</v>
      </c>
      <c r="E27" s="19">
        <v>53964</v>
      </c>
      <c r="F27" s="66">
        <f t="shared" si="1"/>
        <v>4.5165075488547618E-2</v>
      </c>
      <c r="G27" s="19">
        <v>10399</v>
      </c>
      <c r="H27" s="66">
        <f t="shared" si="2"/>
        <v>8.7034248759433452E-3</v>
      </c>
    </row>
    <row r="28" spans="1:8" x14ac:dyDescent="0.45">
      <c r="A28" s="67" t="s">
        <v>87</v>
      </c>
      <c r="B28" s="19">
        <v>944709</v>
      </c>
      <c r="C28" s="19">
        <v>206094</v>
      </c>
      <c r="D28" s="66">
        <f t="shared" si="0"/>
        <v>0.21815606710637878</v>
      </c>
      <c r="E28" s="19">
        <v>66077</v>
      </c>
      <c r="F28" s="66">
        <f t="shared" si="1"/>
        <v>6.9944289723078742E-2</v>
      </c>
      <c r="G28" s="19">
        <v>17376</v>
      </c>
      <c r="H28" s="66">
        <f t="shared" si="2"/>
        <v>1.8392965452853734E-2</v>
      </c>
    </row>
    <row r="29" spans="1:8" x14ac:dyDescent="0.45">
      <c r="A29" s="67" t="s">
        <v>88</v>
      </c>
      <c r="B29" s="19">
        <v>1562767</v>
      </c>
      <c r="C29" s="19">
        <v>369405</v>
      </c>
      <c r="D29" s="66">
        <f t="shared" si="0"/>
        <v>0.23637880758935914</v>
      </c>
      <c r="E29" s="19">
        <v>68428</v>
      </c>
      <c r="F29" s="66">
        <f t="shared" si="1"/>
        <v>4.3786437773513265E-2</v>
      </c>
      <c r="G29" s="19">
        <v>13138</v>
      </c>
      <c r="H29" s="66">
        <f t="shared" si="2"/>
        <v>8.4068834317591809E-3</v>
      </c>
    </row>
    <row r="30" spans="1:8" x14ac:dyDescent="0.45">
      <c r="A30" s="67" t="s">
        <v>89</v>
      </c>
      <c r="B30" s="19">
        <v>732702</v>
      </c>
      <c r="C30" s="19">
        <v>168023</v>
      </c>
      <c r="D30" s="66">
        <f t="shared" si="0"/>
        <v>0.22931969613840278</v>
      </c>
      <c r="E30" s="19">
        <v>39828</v>
      </c>
      <c r="F30" s="66">
        <f t="shared" si="1"/>
        <v>5.4357706134281057E-2</v>
      </c>
      <c r="G30" s="19">
        <v>8107</v>
      </c>
      <c r="H30" s="66">
        <f t="shared" si="2"/>
        <v>1.1064525550633137E-2</v>
      </c>
    </row>
    <row r="31" spans="1:8" x14ac:dyDescent="0.45">
      <c r="A31" s="4"/>
      <c r="B31" s="12"/>
      <c r="C31" s="13"/>
      <c r="D31" s="14"/>
      <c r="E31" s="13"/>
      <c r="F31" s="14"/>
      <c r="G31" s="13"/>
      <c r="H31" s="14"/>
    </row>
    <row r="32" spans="1:8" x14ac:dyDescent="0.45">
      <c r="A32" s="4"/>
      <c r="B32" s="12"/>
      <c r="C32" s="13"/>
      <c r="D32" s="14"/>
      <c r="E32" s="13"/>
      <c r="F32" s="14"/>
      <c r="G32" s="13"/>
      <c r="H32" s="14"/>
    </row>
    <row r="33" spans="1:8" x14ac:dyDescent="0.45">
      <c r="A33" s="2" t="s">
        <v>90</v>
      </c>
      <c r="B33" s="5"/>
      <c r="C33" s="5"/>
      <c r="D33" s="4"/>
      <c r="E33" s="18"/>
      <c r="F33" s="6"/>
      <c r="G33" s="18"/>
      <c r="H33" s="6"/>
    </row>
    <row r="34" spans="1:8" ht="22.5" customHeight="1" x14ac:dyDescent="0.45">
      <c r="A34" s="93"/>
      <c r="B34" s="95" t="s">
        <v>4</v>
      </c>
      <c r="C34" s="96" t="s">
        <v>5</v>
      </c>
      <c r="D34" s="97"/>
      <c r="E34" s="100" t="str">
        <f>E5</f>
        <v>直近1週間</v>
      </c>
      <c r="F34" s="101"/>
      <c r="G34" s="100">
        <f>'進捗状況 (都道府県別)'!G5:H5</f>
        <v>44624</v>
      </c>
      <c r="H34" s="101"/>
    </row>
    <row r="35" spans="1:8" ht="24" customHeight="1" x14ac:dyDescent="0.45">
      <c r="A35" s="93"/>
      <c r="B35" s="95"/>
      <c r="C35" s="98"/>
      <c r="D35" s="99"/>
      <c r="E35" s="102" t="s">
        <v>7</v>
      </c>
      <c r="F35" s="103"/>
      <c r="G35" s="104" t="s">
        <v>8</v>
      </c>
      <c r="H35" s="105"/>
    </row>
    <row r="36" spans="1:8" ht="18.75" customHeight="1" x14ac:dyDescent="0.45">
      <c r="A36" s="94"/>
      <c r="B36" s="95"/>
      <c r="C36" s="106" t="s">
        <v>9</v>
      </c>
      <c r="D36" s="7"/>
      <c r="E36" s="106" t="s">
        <v>10</v>
      </c>
      <c r="F36" s="7"/>
      <c r="G36" s="106" t="s">
        <v>10</v>
      </c>
      <c r="H36" s="8"/>
    </row>
    <row r="37" spans="1:8" ht="18.75" customHeight="1" x14ac:dyDescent="0.45">
      <c r="A37" s="94"/>
      <c r="B37" s="95"/>
      <c r="C37" s="107"/>
      <c r="D37" s="108" t="s">
        <v>11</v>
      </c>
      <c r="E37" s="107"/>
      <c r="F37" s="96" t="s">
        <v>12</v>
      </c>
      <c r="G37" s="107"/>
      <c r="H37" s="108" t="s">
        <v>12</v>
      </c>
    </row>
    <row r="38" spans="1:8" ht="35.1" customHeight="1" x14ac:dyDescent="0.45">
      <c r="A38" s="94"/>
      <c r="B38" s="95"/>
      <c r="C38" s="107"/>
      <c r="D38" s="109"/>
      <c r="E38" s="107"/>
      <c r="F38" s="109"/>
      <c r="G38" s="107"/>
      <c r="H38" s="109"/>
    </row>
    <row r="39" spans="1:8" x14ac:dyDescent="0.45">
      <c r="A39" s="9" t="s">
        <v>69</v>
      </c>
      <c r="B39" s="19">
        <v>9572763</v>
      </c>
      <c r="C39" s="20">
        <v>2420799</v>
      </c>
      <c r="D39" s="10">
        <f>C39/$B39</f>
        <v>0.25288404194274944</v>
      </c>
      <c r="E39" s="20">
        <v>532982</v>
      </c>
      <c r="F39" s="10">
        <f>E39/$B39</f>
        <v>5.5676924206731121E-2</v>
      </c>
      <c r="G39" s="20">
        <v>97568</v>
      </c>
      <c r="H39" s="10">
        <f>G39/$B39</f>
        <v>1.0192250659501337E-2</v>
      </c>
    </row>
    <row r="40" spans="1:8" ht="18.75" customHeight="1" x14ac:dyDescent="0.45">
      <c r="A40" s="4"/>
      <c r="B40" s="12"/>
      <c r="C40" s="13"/>
      <c r="D40" s="14"/>
      <c r="E40" s="13"/>
      <c r="F40" s="14"/>
      <c r="G40" s="13"/>
      <c r="H40" s="14"/>
    </row>
    <row r="41" spans="1:8" ht="18.75" customHeight="1" x14ac:dyDescent="0.45">
      <c r="A41" s="2" t="s">
        <v>91</v>
      </c>
      <c r="B41" s="12"/>
      <c r="C41" s="13"/>
      <c r="D41" s="14"/>
      <c r="E41" s="13"/>
      <c r="F41" s="14"/>
      <c r="G41" s="13"/>
      <c r="H41" s="14"/>
    </row>
    <row r="42" spans="1:8" ht="18.75" customHeight="1" x14ac:dyDescent="0.45">
      <c r="A42" s="2" t="s">
        <v>92</v>
      </c>
      <c r="B42" s="12"/>
      <c r="C42" s="13"/>
      <c r="D42" s="14"/>
      <c r="E42" s="13"/>
      <c r="F42" s="14"/>
      <c r="G42" s="13"/>
      <c r="H42" s="14"/>
    </row>
    <row r="43" spans="1:8" x14ac:dyDescent="0.45">
      <c r="A43" s="2" t="s">
        <v>63</v>
      </c>
      <c r="B43" s="16"/>
      <c r="C43" s="16"/>
      <c r="D43" s="17"/>
      <c r="E43" s="16"/>
      <c r="F43" s="17"/>
      <c r="G43" s="16"/>
      <c r="H43" s="17"/>
    </row>
    <row r="44" spans="1:8" x14ac:dyDescent="0.45">
      <c r="A44" s="2" t="s">
        <v>93</v>
      </c>
      <c r="B44" s="16"/>
      <c r="C44" s="16"/>
      <c r="D44" s="17"/>
      <c r="E44" s="16"/>
      <c r="F44" s="17"/>
      <c r="G44" s="16"/>
      <c r="H44" s="17"/>
    </row>
    <row r="45" spans="1:8" x14ac:dyDescent="0.45">
      <c r="A45" s="68" t="s">
        <v>65</v>
      </c>
      <c r="B45" s="69"/>
      <c r="C45" s="69"/>
      <c r="D45" s="70"/>
      <c r="E45" s="69"/>
      <c r="F45" s="70"/>
      <c r="G45" s="69"/>
      <c r="H45" s="70"/>
    </row>
  </sheetData>
  <mergeCells count="27">
    <mergeCell ref="A34:A38"/>
    <mergeCell ref="B34:B38"/>
    <mergeCell ref="C34:D35"/>
    <mergeCell ref="E34:F34"/>
    <mergeCell ref="G34:H34"/>
    <mergeCell ref="E35:F35"/>
    <mergeCell ref="G35:H35"/>
    <mergeCell ref="C36:C38"/>
    <mergeCell ref="E36:E38"/>
    <mergeCell ref="G36:G38"/>
    <mergeCell ref="D37:D38"/>
    <mergeCell ref="F37:F38"/>
    <mergeCell ref="H37:H38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7:G9"/>
    <mergeCell ref="D8:D9"/>
    <mergeCell ref="F8:F9"/>
    <mergeCell ref="H8:H9"/>
  </mergeCells>
  <phoneticPr fontId="2"/>
  <pageMargins left="0.7" right="0.7" top="0.75" bottom="0.75" header="0.3" footer="0.3"/>
  <pageSetup paperSize="9" scale="7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1"/>
  <sheetViews>
    <sheetView view="pageBreakPreview" zoomScaleNormal="100" zoomScaleSheetLayoutView="100" workbookViewId="0">
      <selection activeCell="B45" sqref="B45"/>
    </sheetView>
  </sheetViews>
  <sheetFormatPr defaultRowHeight="18" x14ac:dyDescent="0.45"/>
  <cols>
    <col min="1" max="1" width="12.69921875" customWidth="1"/>
    <col min="2" max="2" width="14.09765625" style="27" customWidth="1"/>
    <col min="3" max="4" width="13.8984375" customWidth="1"/>
    <col min="5" max="6" width="14" customWidth="1"/>
    <col min="7" max="8" width="14.09765625" customWidth="1"/>
    <col min="9" max="9" width="12.8984375" customWidth="1"/>
    <col min="10" max="12" width="13.09765625" customWidth="1"/>
    <col min="14" max="14" width="11.59765625" bestFit="1" customWidth="1"/>
  </cols>
  <sheetData>
    <row r="1" spans="1:14" x14ac:dyDescent="0.45">
      <c r="A1" s="21" t="s">
        <v>94</v>
      </c>
      <c r="B1" s="22"/>
      <c r="C1" s="23"/>
      <c r="D1" s="23"/>
      <c r="E1" s="23"/>
      <c r="F1" s="23"/>
      <c r="J1" s="24"/>
    </row>
    <row r="2" spans="1:14" x14ac:dyDescent="0.45">
      <c r="A2" s="21"/>
      <c r="B2" s="21"/>
      <c r="C2" s="21"/>
      <c r="D2" s="21"/>
      <c r="E2" s="21"/>
      <c r="F2" s="21"/>
      <c r="G2" s="21"/>
      <c r="H2" s="21"/>
      <c r="I2" s="21"/>
      <c r="L2" s="25" t="str">
        <f>'進捗状況 (都道府県別)'!H3</f>
        <v>（3月7日公表時点）</v>
      </c>
    </row>
    <row r="3" spans="1:14" x14ac:dyDescent="0.45">
      <c r="A3" s="111" t="s">
        <v>3</v>
      </c>
      <c r="B3" s="114" t="s">
        <v>138</v>
      </c>
      <c r="C3" s="115"/>
      <c r="D3" s="115"/>
      <c r="E3" s="115"/>
      <c r="F3" s="115"/>
      <c r="G3" s="115"/>
      <c r="H3" s="115"/>
      <c r="I3" s="115"/>
      <c r="J3" s="115"/>
      <c r="K3" s="115"/>
      <c r="L3" s="116"/>
    </row>
    <row r="4" spans="1:14" x14ac:dyDescent="0.45">
      <c r="A4" s="112"/>
      <c r="B4" s="112"/>
      <c r="C4" s="117" t="s">
        <v>95</v>
      </c>
      <c r="D4" s="118"/>
      <c r="E4" s="117" t="s">
        <v>96</v>
      </c>
      <c r="F4" s="118"/>
      <c r="G4" s="117" t="s">
        <v>97</v>
      </c>
      <c r="H4" s="121"/>
      <c r="I4" s="121"/>
      <c r="J4" s="121"/>
      <c r="K4" s="121"/>
      <c r="L4" s="118"/>
    </row>
    <row r="5" spans="1:14" x14ac:dyDescent="0.45">
      <c r="A5" s="112"/>
      <c r="B5" s="112"/>
      <c r="C5" s="119"/>
      <c r="D5" s="120"/>
      <c r="E5" s="119"/>
      <c r="F5" s="120"/>
      <c r="G5" s="119"/>
      <c r="H5" s="120"/>
      <c r="I5" s="54" t="s">
        <v>98</v>
      </c>
      <c r="J5" s="54" t="s">
        <v>99</v>
      </c>
      <c r="K5" s="26" t="s">
        <v>100</v>
      </c>
      <c r="L5" s="55" t="s">
        <v>137</v>
      </c>
    </row>
    <row r="6" spans="1:14" x14ac:dyDescent="0.45">
      <c r="A6" s="113"/>
      <c r="B6" s="113"/>
      <c r="C6" s="53" t="s">
        <v>9</v>
      </c>
      <c r="D6" s="53" t="s">
        <v>101</v>
      </c>
      <c r="E6" s="53" t="s">
        <v>9</v>
      </c>
      <c r="F6" s="53" t="s">
        <v>101</v>
      </c>
      <c r="G6" s="53" t="s">
        <v>9</v>
      </c>
      <c r="H6" s="53" t="s">
        <v>101</v>
      </c>
      <c r="I6" s="122" t="s">
        <v>9</v>
      </c>
      <c r="J6" s="123"/>
      <c r="K6" s="123"/>
      <c r="L6" s="124"/>
      <c r="N6" s="27" t="s">
        <v>102</v>
      </c>
    </row>
    <row r="7" spans="1:14" x14ac:dyDescent="0.45">
      <c r="A7" s="28" t="s">
        <v>13</v>
      </c>
      <c r="B7" s="29">
        <f>C7+E7+G7</f>
        <v>233448877</v>
      </c>
      <c r="C7" s="29">
        <f t="shared" ref="C7:J7" si="0">SUM(C8:C54)</f>
        <v>101745177</v>
      </c>
      <c r="D7" s="30">
        <f t="shared" ref="D7:D54" si="1">C7/N7</f>
        <v>0.80338866054943725</v>
      </c>
      <c r="E7" s="29">
        <f t="shared" si="0"/>
        <v>100242037</v>
      </c>
      <c r="F7" s="31">
        <f t="shared" ref="F7:F54" si="2">E7/N7</f>
        <v>0.79151973794470021</v>
      </c>
      <c r="G7" s="32">
        <f t="shared" si="0"/>
        <v>31461663</v>
      </c>
      <c r="H7" s="31">
        <f t="shared" ref="H7:H54" si="3">G7/N7</f>
        <v>0.24842399454696307</v>
      </c>
      <c r="I7" s="32">
        <f t="shared" si="0"/>
        <v>958020</v>
      </c>
      <c r="J7" s="32">
        <f t="shared" si="0"/>
        <v>4856669</v>
      </c>
      <c r="K7" s="32">
        <f>SUM(K8:K54)</f>
        <v>21689074</v>
      </c>
      <c r="L7" s="32">
        <f>SUM(L8:L54)</f>
        <v>3957900</v>
      </c>
      <c r="N7" s="1">
        <v>126645025</v>
      </c>
    </row>
    <row r="8" spans="1:14" x14ac:dyDescent="0.45">
      <c r="A8" s="33" t="s">
        <v>14</v>
      </c>
      <c r="B8" s="29">
        <f t="shared" ref="B8:B54" si="4">C8+E8+G8</f>
        <v>9598181</v>
      </c>
      <c r="C8" s="34">
        <f>SUM(一般接種!D7+一般接種!G7+一般接種!J7+医療従事者等!C5)</f>
        <v>4234614</v>
      </c>
      <c r="D8" s="30">
        <f t="shared" si="1"/>
        <v>0.81020387429464225</v>
      </c>
      <c r="E8" s="34">
        <f>SUM(一般接種!E7+一般接種!H7+一般接種!K7+医療従事者等!D5)</f>
        <v>4168164</v>
      </c>
      <c r="F8" s="31">
        <f t="shared" si="2"/>
        <v>0.79749007146706952</v>
      </c>
      <c r="G8" s="29">
        <f>SUM(I8:L8)</f>
        <v>1195403</v>
      </c>
      <c r="H8" s="31">
        <f t="shared" si="3"/>
        <v>0.22871509468004361</v>
      </c>
      <c r="I8" s="35">
        <v>40488</v>
      </c>
      <c r="J8" s="35">
        <v>211471</v>
      </c>
      <c r="K8" s="35">
        <v>833471</v>
      </c>
      <c r="L8" s="35">
        <v>109973</v>
      </c>
      <c r="N8" s="1">
        <v>5226603</v>
      </c>
    </row>
    <row r="9" spans="1:14" x14ac:dyDescent="0.45">
      <c r="A9" s="33" t="s">
        <v>15</v>
      </c>
      <c r="B9" s="29">
        <f t="shared" si="4"/>
        <v>2394323</v>
      </c>
      <c r="C9" s="34">
        <f>SUM(一般接種!D8+一般接種!G8+一般接種!J8+医療従事者等!C6)</f>
        <v>1062079</v>
      </c>
      <c r="D9" s="30">
        <f t="shared" si="1"/>
        <v>0.84317747883281802</v>
      </c>
      <c r="E9" s="34">
        <f>SUM(一般接種!E8+一般接種!H8+一般接種!K8+医療従事者等!D6)</f>
        <v>1047787</v>
      </c>
      <c r="F9" s="31">
        <f t="shared" si="2"/>
        <v>0.8318311547576045</v>
      </c>
      <c r="G9" s="29">
        <f t="shared" ref="G9:G54" si="5">SUM(I9:L9)</f>
        <v>284457</v>
      </c>
      <c r="H9" s="31">
        <f t="shared" si="3"/>
        <v>0.22582852697054259</v>
      </c>
      <c r="I9" s="35">
        <v>10487</v>
      </c>
      <c r="J9" s="35">
        <v>40726</v>
      </c>
      <c r="K9" s="35">
        <v>208316</v>
      </c>
      <c r="L9" s="35">
        <v>24928</v>
      </c>
      <c r="N9" s="1">
        <v>1259615</v>
      </c>
    </row>
    <row r="10" spans="1:14" x14ac:dyDescent="0.45">
      <c r="A10" s="33" t="s">
        <v>16</v>
      </c>
      <c r="B10" s="29">
        <f t="shared" si="4"/>
        <v>2337805</v>
      </c>
      <c r="C10" s="34">
        <f>SUM(一般接種!D9+一般接種!G9+一般接種!J9+医療従事者等!C7)</f>
        <v>1028615</v>
      </c>
      <c r="D10" s="30">
        <f t="shared" si="1"/>
        <v>0.84255866739076835</v>
      </c>
      <c r="E10" s="34">
        <f>SUM(一般接種!E9+一般接種!H9+一般接種!K9+医療従事者等!D7)</f>
        <v>1013338</v>
      </c>
      <c r="F10" s="31">
        <f t="shared" si="2"/>
        <v>0.83004497785510267</v>
      </c>
      <c r="G10" s="29">
        <f t="shared" si="5"/>
        <v>295852</v>
      </c>
      <c r="H10" s="31">
        <f t="shared" si="3"/>
        <v>0.24233816040490719</v>
      </c>
      <c r="I10" s="35">
        <v>9310</v>
      </c>
      <c r="J10" s="35">
        <v>44942</v>
      </c>
      <c r="K10" s="35">
        <v>202507</v>
      </c>
      <c r="L10" s="35">
        <v>39093</v>
      </c>
      <c r="N10" s="1">
        <v>1220823</v>
      </c>
    </row>
    <row r="11" spans="1:14" x14ac:dyDescent="0.45">
      <c r="A11" s="33" t="s">
        <v>17</v>
      </c>
      <c r="B11" s="29">
        <f t="shared" si="4"/>
        <v>4331126</v>
      </c>
      <c r="C11" s="34">
        <f>SUM(一般接種!D10+一般接種!G10+一般接種!J10+医療従事者等!C8)</f>
        <v>1886867</v>
      </c>
      <c r="D11" s="30">
        <f t="shared" si="1"/>
        <v>0.82685192610481473</v>
      </c>
      <c r="E11" s="34">
        <f>SUM(一般接種!E10+一般接種!H10+一般接種!K10+医療従事者等!D8)</f>
        <v>1852374</v>
      </c>
      <c r="F11" s="31">
        <f t="shared" si="2"/>
        <v>0.81173660346303156</v>
      </c>
      <c r="G11" s="29">
        <f t="shared" si="5"/>
        <v>591885</v>
      </c>
      <c r="H11" s="31">
        <f t="shared" si="3"/>
        <v>0.25937241590559812</v>
      </c>
      <c r="I11" s="35">
        <v>17444</v>
      </c>
      <c r="J11" s="35">
        <v>112649</v>
      </c>
      <c r="K11" s="35">
        <v>426940</v>
      </c>
      <c r="L11" s="35">
        <v>34852</v>
      </c>
      <c r="N11" s="1">
        <v>2281989</v>
      </c>
    </row>
    <row r="12" spans="1:14" x14ac:dyDescent="0.45">
      <c r="A12" s="33" t="s">
        <v>18</v>
      </c>
      <c r="B12" s="29">
        <f t="shared" si="4"/>
        <v>1829904</v>
      </c>
      <c r="C12" s="34">
        <f>SUM(一般接種!D11+一般接種!G11+一般接種!J11+医療従事者等!C9)</f>
        <v>828688</v>
      </c>
      <c r="D12" s="30">
        <f t="shared" si="1"/>
        <v>0.85318463730633964</v>
      </c>
      <c r="E12" s="34">
        <f>SUM(一般接種!E11+一般接種!H11+一般接種!K11+医療従事者等!D9)</f>
        <v>816575</v>
      </c>
      <c r="F12" s="31">
        <f t="shared" si="2"/>
        <v>0.84071356796336416</v>
      </c>
      <c r="G12" s="29">
        <f t="shared" si="5"/>
        <v>184641</v>
      </c>
      <c r="H12" s="31">
        <f t="shared" si="3"/>
        <v>0.19009912610883692</v>
      </c>
      <c r="I12" s="35">
        <v>4851</v>
      </c>
      <c r="J12" s="35">
        <v>28960</v>
      </c>
      <c r="K12" s="35">
        <v>120605</v>
      </c>
      <c r="L12" s="35">
        <v>30225</v>
      </c>
      <c r="N12" s="1">
        <v>971288</v>
      </c>
    </row>
    <row r="13" spans="1:14" x14ac:dyDescent="0.45">
      <c r="A13" s="33" t="s">
        <v>19</v>
      </c>
      <c r="B13" s="29">
        <f t="shared" si="4"/>
        <v>2058087</v>
      </c>
      <c r="C13" s="34">
        <f>SUM(一般接種!D12+一般接種!G12+一般接種!J12+医療従事者等!C10)</f>
        <v>900678</v>
      </c>
      <c r="D13" s="30">
        <f t="shared" si="1"/>
        <v>0.84209985021906164</v>
      </c>
      <c r="E13" s="34">
        <f>SUM(一般接種!E12+一般接種!H12+一般接種!K12+医療従事者等!D10)</f>
        <v>890557</v>
      </c>
      <c r="F13" s="31">
        <f t="shared" si="2"/>
        <v>0.83263709817663678</v>
      </c>
      <c r="G13" s="29">
        <f t="shared" si="5"/>
        <v>266852</v>
      </c>
      <c r="H13" s="31">
        <f t="shared" si="3"/>
        <v>0.24949652287571922</v>
      </c>
      <c r="I13" s="35">
        <v>8984</v>
      </c>
      <c r="J13" s="35">
        <v>33334</v>
      </c>
      <c r="K13" s="35">
        <v>184454</v>
      </c>
      <c r="L13" s="35">
        <v>40080</v>
      </c>
      <c r="N13" s="1">
        <v>1069562</v>
      </c>
    </row>
    <row r="14" spans="1:14" x14ac:dyDescent="0.45">
      <c r="A14" s="33" t="s">
        <v>20</v>
      </c>
      <c r="B14" s="29">
        <f t="shared" si="4"/>
        <v>3559891</v>
      </c>
      <c r="C14" s="34">
        <f>SUM(一般接種!D13+一般接種!G13+一般接種!J13+医療従事者等!C11)</f>
        <v>1548104</v>
      </c>
      <c r="D14" s="30">
        <f t="shared" si="1"/>
        <v>0.83139363468074856</v>
      </c>
      <c r="E14" s="34">
        <f>SUM(一般接種!E13+一般接種!H13+一般接種!K13+医療従事者等!D11)</f>
        <v>1528613</v>
      </c>
      <c r="F14" s="31">
        <f t="shared" si="2"/>
        <v>0.82092618977164522</v>
      </c>
      <c r="G14" s="29">
        <f t="shared" si="5"/>
        <v>483174</v>
      </c>
      <c r="H14" s="31">
        <f t="shared" si="3"/>
        <v>0.25948372205177173</v>
      </c>
      <c r="I14" s="35">
        <v>18383</v>
      </c>
      <c r="J14" s="35">
        <v>70905</v>
      </c>
      <c r="K14" s="35">
        <v>331190</v>
      </c>
      <c r="L14" s="35">
        <v>62696</v>
      </c>
      <c r="N14" s="1">
        <v>1862059</v>
      </c>
    </row>
    <row r="15" spans="1:14" x14ac:dyDescent="0.45">
      <c r="A15" s="33" t="s">
        <v>21</v>
      </c>
      <c r="B15" s="29">
        <f t="shared" si="4"/>
        <v>5596117</v>
      </c>
      <c r="C15" s="34">
        <f>SUM(一般接種!D14+一般接種!G14+一般接種!J14+医療従事者等!C12)</f>
        <v>2414082</v>
      </c>
      <c r="D15" s="30">
        <f t="shared" si="1"/>
        <v>0.8302447832030746</v>
      </c>
      <c r="E15" s="34">
        <f>SUM(一般接種!E14+一般接種!H14+一般接種!K14+医療従事者等!D12)</f>
        <v>2379315</v>
      </c>
      <c r="F15" s="31">
        <f t="shared" si="2"/>
        <v>0.8182878072686941</v>
      </c>
      <c r="G15" s="29">
        <f t="shared" si="5"/>
        <v>802720</v>
      </c>
      <c r="H15" s="31">
        <f t="shared" si="3"/>
        <v>0.27606936813777333</v>
      </c>
      <c r="I15" s="35">
        <v>20273</v>
      </c>
      <c r="J15" s="35">
        <v>133367</v>
      </c>
      <c r="K15" s="35">
        <v>539869</v>
      </c>
      <c r="L15" s="35">
        <v>109211</v>
      </c>
      <c r="N15" s="1">
        <v>2907675</v>
      </c>
    </row>
    <row r="16" spans="1:14" x14ac:dyDescent="0.45">
      <c r="A16" s="36" t="s">
        <v>22</v>
      </c>
      <c r="B16" s="29">
        <f t="shared" si="4"/>
        <v>3654659</v>
      </c>
      <c r="C16" s="34">
        <f>SUM(一般接種!D15+一般接種!G15+一般接種!J15+医療従事者等!C13)</f>
        <v>1591725</v>
      </c>
      <c r="D16" s="30">
        <f t="shared" si="1"/>
        <v>0.81401461899630823</v>
      </c>
      <c r="E16" s="34">
        <f>SUM(一般接種!E15+一般接種!H15+一般接種!K15+医療従事者等!D13)</f>
        <v>1570563</v>
      </c>
      <c r="F16" s="31">
        <f t="shared" si="2"/>
        <v>0.80319228639036189</v>
      </c>
      <c r="G16" s="29">
        <f t="shared" si="5"/>
        <v>492371</v>
      </c>
      <c r="H16" s="31">
        <f t="shared" si="3"/>
        <v>0.25180052582564905</v>
      </c>
      <c r="I16" s="35">
        <v>14539</v>
      </c>
      <c r="J16" s="35">
        <v>67890</v>
      </c>
      <c r="K16" s="35">
        <v>352506</v>
      </c>
      <c r="L16" s="35">
        <v>57436</v>
      </c>
      <c r="N16" s="1">
        <v>1955401</v>
      </c>
    </row>
    <row r="17" spans="1:14" x14ac:dyDescent="0.45">
      <c r="A17" s="33" t="s">
        <v>23</v>
      </c>
      <c r="B17" s="29">
        <f t="shared" si="4"/>
        <v>3717997</v>
      </c>
      <c r="C17" s="34">
        <f>SUM(一般接種!D16+一般接種!G16+一般接種!J16+医療従事者等!C14)</f>
        <v>1584281</v>
      </c>
      <c r="D17" s="30">
        <f t="shared" si="1"/>
        <v>0.80909054231625432</v>
      </c>
      <c r="E17" s="34">
        <f>SUM(一般接種!E16+一般接種!H16+一般接種!K16+医療従事者等!D14)</f>
        <v>1558227</v>
      </c>
      <c r="F17" s="31">
        <f t="shared" si="2"/>
        <v>0.79578479353210074</v>
      </c>
      <c r="G17" s="29">
        <f t="shared" si="5"/>
        <v>575489</v>
      </c>
      <c r="H17" s="31">
        <f t="shared" si="3"/>
        <v>0.29390159138879968</v>
      </c>
      <c r="I17" s="35">
        <v>15738</v>
      </c>
      <c r="J17" s="35">
        <v>68415</v>
      </c>
      <c r="K17" s="35">
        <v>395524</v>
      </c>
      <c r="L17" s="35">
        <v>95812</v>
      </c>
      <c r="N17" s="1">
        <v>1958101</v>
      </c>
    </row>
    <row r="18" spans="1:14" x14ac:dyDescent="0.45">
      <c r="A18" s="33" t="s">
        <v>24</v>
      </c>
      <c r="B18" s="29">
        <f t="shared" si="4"/>
        <v>13663263</v>
      </c>
      <c r="C18" s="34">
        <f>SUM(一般接種!D17+一般接種!G17+一般接種!J17+医療従事者等!C15)</f>
        <v>6002904</v>
      </c>
      <c r="D18" s="30">
        <f t="shared" si="1"/>
        <v>0.81188357974026615</v>
      </c>
      <c r="E18" s="34">
        <f>SUM(一般接種!E17+一般接種!H17+一般接種!K17+医療従事者等!D15)</f>
        <v>5911620</v>
      </c>
      <c r="F18" s="31">
        <f t="shared" si="2"/>
        <v>0.7995375584324107</v>
      </c>
      <c r="G18" s="29">
        <f t="shared" si="5"/>
        <v>1748739</v>
      </c>
      <c r="H18" s="31">
        <f t="shared" si="3"/>
        <v>0.23651427365012223</v>
      </c>
      <c r="I18" s="35">
        <v>45904</v>
      </c>
      <c r="J18" s="35">
        <v>248398</v>
      </c>
      <c r="K18" s="35">
        <v>1237565</v>
      </c>
      <c r="L18" s="35">
        <v>216872</v>
      </c>
      <c r="N18" s="1">
        <v>7393799</v>
      </c>
    </row>
    <row r="19" spans="1:14" x14ac:dyDescent="0.45">
      <c r="A19" s="33" t="s">
        <v>25</v>
      </c>
      <c r="B19" s="29">
        <f t="shared" si="4"/>
        <v>11638234</v>
      </c>
      <c r="C19" s="34">
        <f>SUM(一般接種!D18+一般接種!G18+一般接種!J18+医療従事者等!C16)</f>
        <v>5108582</v>
      </c>
      <c r="D19" s="30">
        <f t="shared" si="1"/>
        <v>0.80795022277780482</v>
      </c>
      <c r="E19" s="34">
        <f>SUM(一般接種!E18+一般接種!H18+一般接種!K18+医療従事者等!D16)</f>
        <v>5039482</v>
      </c>
      <c r="F19" s="31">
        <f t="shared" si="2"/>
        <v>0.79702167932015922</v>
      </c>
      <c r="G19" s="29">
        <f t="shared" si="5"/>
        <v>1490170</v>
      </c>
      <c r="H19" s="31">
        <f t="shared" si="3"/>
        <v>0.23567854709522162</v>
      </c>
      <c r="I19" s="35">
        <v>40647</v>
      </c>
      <c r="J19" s="35">
        <v>198201</v>
      </c>
      <c r="K19" s="35">
        <v>1033638</v>
      </c>
      <c r="L19" s="35">
        <v>217684</v>
      </c>
      <c r="N19" s="1">
        <v>6322892</v>
      </c>
    </row>
    <row r="20" spans="1:14" x14ac:dyDescent="0.45">
      <c r="A20" s="33" t="s">
        <v>26</v>
      </c>
      <c r="B20" s="29">
        <f t="shared" si="4"/>
        <v>25594471</v>
      </c>
      <c r="C20" s="34">
        <f>SUM(一般接種!D19+一般接種!G19+一般接種!J19+医療従事者等!C17)</f>
        <v>11089939</v>
      </c>
      <c r="D20" s="30">
        <f t="shared" si="1"/>
        <v>0.80110347734999288</v>
      </c>
      <c r="E20" s="34">
        <f>SUM(一般接種!E19+一般接種!H19+一般接種!K19+医療従事者等!D17)</f>
        <v>10938240</v>
      </c>
      <c r="F20" s="31">
        <f t="shared" si="2"/>
        <v>0.79014520279045597</v>
      </c>
      <c r="G20" s="29">
        <f t="shared" si="5"/>
        <v>3566292</v>
      </c>
      <c r="H20" s="31">
        <f t="shared" si="3"/>
        <v>0.25761809171767858</v>
      </c>
      <c r="I20" s="35">
        <v>88370</v>
      </c>
      <c r="J20" s="35">
        <v>543860</v>
      </c>
      <c r="K20" s="35">
        <v>2396129</v>
      </c>
      <c r="L20" s="35">
        <v>537933</v>
      </c>
      <c r="N20" s="1">
        <v>13843329</v>
      </c>
    </row>
    <row r="21" spans="1:14" x14ac:dyDescent="0.45">
      <c r="A21" s="33" t="s">
        <v>27</v>
      </c>
      <c r="B21" s="29">
        <f t="shared" si="4"/>
        <v>16845745</v>
      </c>
      <c r="C21" s="34">
        <f>SUM(一般接種!D20+一般接種!G20+一般接種!J20+医療従事者等!C18)</f>
        <v>7470972</v>
      </c>
      <c r="D21" s="30">
        <f t="shared" si="1"/>
        <v>0.8102825468324677</v>
      </c>
      <c r="E21" s="34">
        <f>SUM(一般接種!E20+一般接種!H20+一般接種!K20+医療従事者等!D18)</f>
        <v>7377273</v>
      </c>
      <c r="F21" s="31">
        <f t="shared" si="2"/>
        <v>0.8001201925423358</v>
      </c>
      <c r="G21" s="29">
        <f t="shared" si="5"/>
        <v>1997500</v>
      </c>
      <c r="H21" s="31">
        <f t="shared" si="3"/>
        <v>0.21664374960819746</v>
      </c>
      <c r="I21" s="35">
        <v>44872</v>
      </c>
      <c r="J21" s="35">
        <v>261547</v>
      </c>
      <c r="K21" s="35">
        <v>1334648</v>
      </c>
      <c r="L21" s="35">
        <v>356433</v>
      </c>
      <c r="N21" s="1">
        <v>9220206</v>
      </c>
    </row>
    <row r="22" spans="1:14" x14ac:dyDescent="0.45">
      <c r="A22" s="33" t="s">
        <v>28</v>
      </c>
      <c r="B22" s="29">
        <f t="shared" si="4"/>
        <v>4167892</v>
      </c>
      <c r="C22" s="34">
        <f>SUM(一般接種!D21+一般接種!G21+一般接種!J21+医療従事者等!C19)</f>
        <v>1855996</v>
      </c>
      <c r="D22" s="30">
        <f t="shared" si="1"/>
        <v>0.83861277965492098</v>
      </c>
      <c r="E22" s="34">
        <f>SUM(一般接種!E21+一般接種!H21+一般接種!K21+医療従事者等!D19)</f>
        <v>1823991</v>
      </c>
      <c r="F22" s="31">
        <f t="shared" si="2"/>
        <v>0.82415164826624565</v>
      </c>
      <c r="G22" s="29">
        <f t="shared" si="5"/>
        <v>487905</v>
      </c>
      <c r="H22" s="31">
        <f t="shared" si="3"/>
        <v>0.22045487611909412</v>
      </c>
      <c r="I22" s="35">
        <v>15906</v>
      </c>
      <c r="J22" s="35">
        <v>61589</v>
      </c>
      <c r="K22" s="35">
        <v>325352</v>
      </c>
      <c r="L22" s="35">
        <v>85058</v>
      </c>
      <c r="N22" s="1">
        <v>2213174</v>
      </c>
    </row>
    <row r="23" spans="1:14" x14ac:dyDescent="0.45">
      <c r="A23" s="33" t="s">
        <v>29</v>
      </c>
      <c r="B23" s="29">
        <f t="shared" si="4"/>
        <v>2029858</v>
      </c>
      <c r="C23" s="34">
        <f>SUM(一般接種!D22+一般接種!G22+一般接種!J22+医療従事者等!C20)</f>
        <v>879676</v>
      </c>
      <c r="D23" s="30">
        <f t="shared" si="1"/>
        <v>0.83964668398757625</v>
      </c>
      <c r="E23" s="34">
        <f>SUM(一般接種!E22+一般接種!H22+一般接種!K22+医療従事者等!D20)</f>
        <v>871023</v>
      </c>
      <c r="F23" s="31">
        <f t="shared" si="2"/>
        <v>0.83138743540452464</v>
      </c>
      <c r="G23" s="29">
        <f t="shared" si="5"/>
        <v>279159</v>
      </c>
      <c r="H23" s="31">
        <f t="shared" si="3"/>
        <v>0.26645597771825968</v>
      </c>
      <c r="I23" s="35">
        <v>9862</v>
      </c>
      <c r="J23" s="35">
        <v>36503</v>
      </c>
      <c r="K23" s="35">
        <v>201507</v>
      </c>
      <c r="L23" s="35">
        <v>31287</v>
      </c>
      <c r="N23" s="1">
        <v>1047674</v>
      </c>
    </row>
    <row r="24" spans="1:14" x14ac:dyDescent="0.45">
      <c r="A24" s="33" t="s">
        <v>30</v>
      </c>
      <c r="B24" s="29">
        <f t="shared" si="4"/>
        <v>2118730</v>
      </c>
      <c r="C24" s="34">
        <f>SUM(一般接種!D23+一般接種!G23+一般接種!J23+医療従事者等!C21)</f>
        <v>918119</v>
      </c>
      <c r="D24" s="30">
        <f t="shared" si="1"/>
        <v>0.81058944639855346</v>
      </c>
      <c r="E24" s="34">
        <f>SUM(一般接種!E23+一般接種!H23+一般接種!K23+医療従事者等!D21)</f>
        <v>905619</v>
      </c>
      <c r="F24" s="31">
        <f t="shared" si="2"/>
        <v>0.79955343899648257</v>
      </c>
      <c r="G24" s="29">
        <f t="shared" si="5"/>
        <v>294992</v>
      </c>
      <c r="H24" s="31">
        <f t="shared" si="3"/>
        <v>0.26044271164413557</v>
      </c>
      <c r="I24" s="35">
        <v>7937</v>
      </c>
      <c r="J24" s="35">
        <v>52968</v>
      </c>
      <c r="K24" s="35">
        <v>197105</v>
      </c>
      <c r="L24" s="35">
        <v>36982</v>
      </c>
      <c r="N24" s="1">
        <v>1132656</v>
      </c>
    </row>
    <row r="25" spans="1:14" x14ac:dyDescent="0.45">
      <c r="A25" s="33" t="s">
        <v>31</v>
      </c>
      <c r="B25" s="29">
        <f t="shared" si="4"/>
        <v>1456508</v>
      </c>
      <c r="C25" s="34">
        <f>SUM(一般接種!D24+一般接種!G24+一般接種!J24+医療従事者等!C22)</f>
        <v>634088</v>
      </c>
      <c r="D25" s="30">
        <f t="shared" si="1"/>
        <v>0.8186185341015747</v>
      </c>
      <c r="E25" s="34">
        <f>SUM(一般接種!E24+一般接種!H24+一般接種!K24+医療従事者等!D22)</f>
        <v>626646</v>
      </c>
      <c r="F25" s="31">
        <f t="shared" si="2"/>
        <v>0.80901078386693226</v>
      </c>
      <c r="G25" s="29">
        <f t="shared" si="5"/>
        <v>195774</v>
      </c>
      <c r="H25" s="31">
        <f t="shared" si="3"/>
        <v>0.25274760742231628</v>
      </c>
      <c r="I25" s="35">
        <v>7474</v>
      </c>
      <c r="J25" s="35">
        <v>31321</v>
      </c>
      <c r="K25" s="35">
        <v>137952</v>
      </c>
      <c r="L25" s="35">
        <v>19027</v>
      </c>
      <c r="N25" s="1">
        <v>774583</v>
      </c>
    </row>
    <row r="26" spans="1:14" x14ac:dyDescent="0.45">
      <c r="A26" s="33" t="s">
        <v>32</v>
      </c>
      <c r="B26" s="29">
        <f t="shared" si="4"/>
        <v>1551653</v>
      </c>
      <c r="C26" s="34">
        <f>SUM(一般接種!D25+一般接種!G25+一般接種!J25+医療従事者等!C23)</f>
        <v>669580</v>
      </c>
      <c r="D26" s="30">
        <f t="shared" si="1"/>
        <v>0.81556936261642854</v>
      </c>
      <c r="E26" s="34">
        <f>SUM(一般接種!E25+一般接種!H25+一般接種!K25+医療従事者等!D23)</f>
        <v>660208</v>
      </c>
      <c r="F26" s="31">
        <f t="shared" si="2"/>
        <v>0.80415397376604303</v>
      </c>
      <c r="G26" s="29">
        <f t="shared" si="5"/>
        <v>221865</v>
      </c>
      <c r="H26" s="31">
        <f t="shared" si="3"/>
        <v>0.27023850269854821</v>
      </c>
      <c r="I26" s="35">
        <v>6095</v>
      </c>
      <c r="J26" s="35">
        <v>36220</v>
      </c>
      <c r="K26" s="35">
        <v>161693</v>
      </c>
      <c r="L26" s="35">
        <v>17857</v>
      </c>
      <c r="N26" s="1">
        <v>820997</v>
      </c>
    </row>
    <row r="27" spans="1:14" x14ac:dyDescent="0.45">
      <c r="A27" s="33" t="s">
        <v>33</v>
      </c>
      <c r="B27" s="29">
        <f t="shared" si="4"/>
        <v>3924761</v>
      </c>
      <c r="C27" s="34">
        <f>SUM(一般接種!D26+一般接種!G26+一般接種!J26+医療従事者等!C24)</f>
        <v>1692099</v>
      </c>
      <c r="D27" s="30">
        <f t="shared" si="1"/>
        <v>0.81675376749075779</v>
      </c>
      <c r="E27" s="34">
        <f>SUM(一般接種!E26+一般接種!H26+一般接種!K26+医療従事者等!D24)</f>
        <v>1667272</v>
      </c>
      <c r="F27" s="31">
        <f t="shared" si="2"/>
        <v>0.80477010354113476</v>
      </c>
      <c r="G27" s="29">
        <f t="shared" si="5"/>
        <v>565390</v>
      </c>
      <c r="H27" s="31">
        <f t="shared" si="3"/>
        <v>0.27290626175040555</v>
      </c>
      <c r="I27" s="35">
        <v>13787</v>
      </c>
      <c r="J27" s="35">
        <v>65627</v>
      </c>
      <c r="K27" s="35">
        <v>429200</v>
      </c>
      <c r="L27" s="35">
        <v>56776</v>
      </c>
      <c r="N27" s="1">
        <v>2071737</v>
      </c>
    </row>
    <row r="28" spans="1:14" x14ac:dyDescent="0.45">
      <c r="A28" s="33" t="s">
        <v>34</v>
      </c>
      <c r="B28" s="29">
        <f t="shared" si="4"/>
        <v>3896249</v>
      </c>
      <c r="C28" s="34">
        <f>SUM(一般接種!D27+一般接種!G27+一般接種!J27+医療従事者等!C25)</f>
        <v>1638615</v>
      </c>
      <c r="D28" s="30">
        <f t="shared" si="1"/>
        <v>0.81248627150755826</v>
      </c>
      <c r="E28" s="34">
        <f>SUM(一般接種!E27+一般接種!H27+一般接種!K27+医療従事者等!D25)</f>
        <v>1622710</v>
      </c>
      <c r="F28" s="31">
        <f t="shared" si="2"/>
        <v>0.80459998086068407</v>
      </c>
      <c r="G28" s="29">
        <f t="shared" si="5"/>
        <v>634924</v>
      </c>
      <c r="H28" s="31">
        <f t="shared" si="3"/>
        <v>0.31481893760930113</v>
      </c>
      <c r="I28" s="35">
        <v>15288</v>
      </c>
      <c r="J28" s="35">
        <v>83769</v>
      </c>
      <c r="K28" s="35">
        <v>459452</v>
      </c>
      <c r="L28" s="35">
        <v>76415</v>
      </c>
      <c r="N28" s="1">
        <v>2016791</v>
      </c>
    </row>
    <row r="29" spans="1:14" x14ac:dyDescent="0.45">
      <c r="A29" s="33" t="s">
        <v>35</v>
      </c>
      <c r="B29" s="29">
        <f t="shared" si="4"/>
        <v>6982463</v>
      </c>
      <c r="C29" s="34">
        <f>SUM(一般接種!D28+一般接種!G28+一般接種!J28+医療従事者等!C26)</f>
        <v>3074119</v>
      </c>
      <c r="D29" s="30">
        <f t="shared" si="1"/>
        <v>0.83393981976312037</v>
      </c>
      <c r="E29" s="34">
        <f>SUM(一般接種!E28+一般接種!H28+一般接種!K28+医療従事者等!D26)</f>
        <v>3038093</v>
      </c>
      <c r="F29" s="31">
        <f t="shared" si="2"/>
        <v>0.82416677065643773</v>
      </c>
      <c r="G29" s="29">
        <f t="shared" si="5"/>
        <v>870251</v>
      </c>
      <c r="H29" s="31">
        <f t="shared" si="3"/>
        <v>0.2360796579731218</v>
      </c>
      <c r="I29" s="35">
        <v>21421</v>
      </c>
      <c r="J29" s="35">
        <v>107081</v>
      </c>
      <c r="K29" s="35">
        <v>621532</v>
      </c>
      <c r="L29" s="35">
        <v>120217</v>
      </c>
      <c r="N29" s="1">
        <v>3686260</v>
      </c>
    </row>
    <row r="30" spans="1:14" x14ac:dyDescent="0.45">
      <c r="A30" s="33" t="s">
        <v>36</v>
      </c>
      <c r="B30" s="29">
        <f t="shared" si="4"/>
        <v>13655937</v>
      </c>
      <c r="C30" s="34">
        <f>SUM(一般接種!D29+一般接種!G29+一般接種!J29+医療従事者等!C27)</f>
        <v>5914058</v>
      </c>
      <c r="D30" s="30">
        <f t="shared" si="1"/>
        <v>0.78240678880065917</v>
      </c>
      <c r="E30" s="34">
        <f>SUM(一般接種!E29+一般接種!H29+一般接種!K29+医療従事者等!D27)</f>
        <v>5803062</v>
      </c>
      <c r="F30" s="31">
        <f t="shared" si="2"/>
        <v>0.76772245125616467</v>
      </c>
      <c r="G30" s="29">
        <f t="shared" si="5"/>
        <v>1938817</v>
      </c>
      <c r="H30" s="31">
        <f t="shared" si="3"/>
        <v>0.25649792123143322</v>
      </c>
      <c r="I30" s="35">
        <v>42180</v>
      </c>
      <c r="J30" s="35">
        <v>355272</v>
      </c>
      <c r="K30" s="35">
        <v>1303775</v>
      </c>
      <c r="L30" s="35">
        <v>237590</v>
      </c>
      <c r="N30" s="1">
        <v>7558802</v>
      </c>
    </row>
    <row r="31" spans="1:14" x14ac:dyDescent="0.45">
      <c r="A31" s="33" t="s">
        <v>37</v>
      </c>
      <c r="B31" s="29">
        <f t="shared" si="4"/>
        <v>3321016</v>
      </c>
      <c r="C31" s="34">
        <f>SUM(一般接種!D30+一般接種!G30+一般接種!J30+医療従事者等!C28)</f>
        <v>1453969</v>
      </c>
      <c r="D31" s="30">
        <f t="shared" si="1"/>
        <v>0.80751067586308012</v>
      </c>
      <c r="E31" s="34">
        <f>SUM(一般接種!E30+一般接種!H30+一般接種!K30+医療従事者等!D28)</f>
        <v>1436573</v>
      </c>
      <c r="F31" s="31">
        <f t="shared" si="2"/>
        <v>0.79784922110213674</v>
      </c>
      <c r="G31" s="29">
        <f t="shared" si="5"/>
        <v>430474</v>
      </c>
      <c r="H31" s="31">
        <f t="shared" si="3"/>
        <v>0.23907824078882256</v>
      </c>
      <c r="I31" s="35">
        <v>15270</v>
      </c>
      <c r="J31" s="35">
        <v>62830</v>
      </c>
      <c r="K31" s="35">
        <v>321320</v>
      </c>
      <c r="L31" s="35">
        <v>31054</v>
      </c>
      <c r="N31" s="1">
        <v>1800557</v>
      </c>
    </row>
    <row r="32" spans="1:14" x14ac:dyDescent="0.45">
      <c r="A32" s="33" t="s">
        <v>38</v>
      </c>
      <c r="B32" s="29">
        <f t="shared" si="4"/>
        <v>2593258</v>
      </c>
      <c r="C32" s="34">
        <f>SUM(一般接種!D31+一般接種!G31+一般接種!J31+医療従事者等!C29)</f>
        <v>1138767</v>
      </c>
      <c r="D32" s="30">
        <f t="shared" si="1"/>
        <v>0.80260254305797052</v>
      </c>
      <c r="E32" s="34">
        <f>SUM(一般接種!E31+一般接種!H31+一般接種!K31+医療従事者等!D29)</f>
        <v>1125970</v>
      </c>
      <c r="F32" s="31">
        <f t="shared" si="2"/>
        <v>0.79358322238612733</v>
      </c>
      <c r="G32" s="29">
        <f t="shared" si="5"/>
        <v>328521</v>
      </c>
      <c r="H32" s="31">
        <f t="shared" si="3"/>
        <v>0.23154147428573846</v>
      </c>
      <c r="I32" s="35">
        <v>8520</v>
      </c>
      <c r="J32" s="35">
        <v>50234</v>
      </c>
      <c r="K32" s="35">
        <v>225661</v>
      </c>
      <c r="L32" s="35">
        <v>44106</v>
      </c>
      <c r="N32" s="1">
        <v>1418843</v>
      </c>
    </row>
    <row r="33" spans="1:14" x14ac:dyDescent="0.45">
      <c r="A33" s="33" t="s">
        <v>39</v>
      </c>
      <c r="B33" s="29">
        <f t="shared" si="4"/>
        <v>4545380</v>
      </c>
      <c r="C33" s="34">
        <f>SUM(一般接種!D32+一般接種!G32+一般接種!J32+医療従事者等!C30)</f>
        <v>2002215</v>
      </c>
      <c r="D33" s="30">
        <f t="shared" si="1"/>
        <v>0.79121982563419224</v>
      </c>
      <c r="E33" s="34">
        <f>SUM(一般接種!E32+一般接種!H32+一般接種!K32+医療従事者等!D30)</f>
        <v>1968239</v>
      </c>
      <c r="F33" s="31">
        <f t="shared" si="2"/>
        <v>0.77779345294407287</v>
      </c>
      <c r="G33" s="29">
        <f t="shared" si="5"/>
        <v>574926</v>
      </c>
      <c r="H33" s="31">
        <f t="shared" si="3"/>
        <v>0.22719480648809623</v>
      </c>
      <c r="I33" s="35">
        <v>23678</v>
      </c>
      <c r="J33" s="35">
        <v>80441</v>
      </c>
      <c r="K33" s="35">
        <v>398020</v>
      </c>
      <c r="L33" s="35">
        <v>72787</v>
      </c>
      <c r="N33" s="1">
        <v>2530542</v>
      </c>
    </row>
    <row r="34" spans="1:14" x14ac:dyDescent="0.45">
      <c r="A34" s="33" t="s">
        <v>40</v>
      </c>
      <c r="B34" s="29">
        <f t="shared" si="4"/>
        <v>15478903</v>
      </c>
      <c r="C34" s="34">
        <f>SUM(一般接種!D33+一般接種!G33+一般接種!J33+医療従事者等!C31)</f>
        <v>6823590</v>
      </c>
      <c r="D34" s="30">
        <f t="shared" si="1"/>
        <v>0.77194202258473343</v>
      </c>
      <c r="E34" s="34">
        <f>SUM(一般接種!E33+一般接種!H33+一般接種!K33+医療従事者等!D31)</f>
        <v>6724165</v>
      </c>
      <c r="F34" s="31">
        <f t="shared" si="2"/>
        <v>0.76069422844770485</v>
      </c>
      <c r="G34" s="29">
        <f t="shared" si="5"/>
        <v>1931148</v>
      </c>
      <c r="H34" s="31">
        <f t="shared" si="3"/>
        <v>0.21846774103228109</v>
      </c>
      <c r="I34" s="35">
        <v>54744</v>
      </c>
      <c r="J34" s="35">
        <v>326759</v>
      </c>
      <c r="K34" s="35">
        <v>1324014</v>
      </c>
      <c r="L34" s="35">
        <v>225631</v>
      </c>
      <c r="N34" s="1">
        <v>8839511</v>
      </c>
    </row>
    <row r="35" spans="1:14" x14ac:dyDescent="0.45">
      <c r="A35" s="33" t="s">
        <v>41</v>
      </c>
      <c r="B35" s="29">
        <f t="shared" si="4"/>
        <v>10040487</v>
      </c>
      <c r="C35" s="34">
        <f>SUM(一般接種!D34+一般接種!G34+一般接種!J34+医療従事者等!C32)</f>
        <v>4377538</v>
      </c>
      <c r="D35" s="30">
        <f t="shared" si="1"/>
        <v>0.79251180157957868</v>
      </c>
      <c r="E35" s="34">
        <f>SUM(一般接種!E34+一般接種!H34+一般接種!K34+医療従事者等!D32)</f>
        <v>4318540</v>
      </c>
      <c r="F35" s="31">
        <f t="shared" si="2"/>
        <v>0.78183077236416298</v>
      </c>
      <c r="G35" s="29">
        <f t="shared" si="5"/>
        <v>1344409</v>
      </c>
      <c r="H35" s="31">
        <f t="shared" si="3"/>
        <v>0.2433925185000792</v>
      </c>
      <c r="I35" s="35">
        <v>40942</v>
      </c>
      <c r="J35" s="35">
        <v>220554</v>
      </c>
      <c r="K35" s="35">
        <v>928664</v>
      </c>
      <c r="L35" s="35">
        <v>154249</v>
      </c>
      <c r="N35" s="1">
        <v>5523625</v>
      </c>
    </row>
    <row r="36" spans="1:14" x14ac:dyDescent="0.45">
      <c r="A36" s="33" t="s">
        <v>42</v>
      </c>
      <c r="B36" s="29">
        <f t="shared" si="4"/>
        <v>2519057</v>
      </c>
      <c r="C36" s="34">
        <f>SUM(一般接種!D35+一般接種!G35+一般接種!J35+医療従事者等!C33)</f>
        <v>1081432</v>
      </c>
      <c r="D36" s="30">
        <f t="shared" si="1"/>
        <v>0.80419471733920112</v>
      </c>
      <c r="E36" s="34">
        <f>SUM(一般接種!E35+一般接種!H35+一般接種!K35+医療従事者等!D33)</f>
        <v>1068878</v>
      </c>
      <c r="F36" s="31">
        <f t="shared" si="2"/>
        <v>0.79485907674277312</v>
      </c>
      <c r="G36" s="29">
        <f t="shared" si="5"/>
        <v>368747</v>
      </c>
      <c r="H36" s="31">
        <f t="shared" si="3"/>
        <v>0.27421455018408775</v>
      </c>
      <c r="I36" s="35">
        <v>6397</v>
      </c>
      <c r="J36" s="35">
        <v>48654</v>
      </c>
      <c r="K36" s="35">
        <v>280529</v>
      </c>
      <c r="L36" s="35">
        <v>33167</v>
      </c>
      <c r="N36" s="1">
        <v>1344739</v>
      </c>
    </row>
    <row r="37" spans="1:14" x14ac:dyDescent="0.45">
      <c r="A37" s="33" t="s">
        <v>43</v>
      </c>
      <c r="B37" s="29">
        <f t="shared" si="4"/>
        <v>1752775</v>
      </c>
      <c r="C37" s="34">
        <f>SUM(一般接種!D36+一般接種!G36+一般接種!J36+医療従事者等!C34)</f>
        <v>740243</v>
      </c>
      <c r="D37" s="30">
        <f t="shared" si="1"/>
        <v>0.78379703356091279</v>
      </c>
      <c r="E37" s="34">
        <f>SUM(一般接種!E36+一般接種!H36+一般接種!K36+医療従事者等!D34)</f>
        <v>729146</v>
      </c>
      <c r="F37" s="31">
        <f t="shared" si="2"/>
        <v>0.77204711403256132</v>
      </c>
      <c r="G37" s="29">
        <f t="shared" si="5"/>
        <v>283386</v>
      </c>
      <c r="H37" s="31">
        <f t="shared" si="3"/>
        <v>0.30005971843393703</v>
      </c>
      <c r="I37" s="35">
        <v>7480</v>
      </c>
      <c r="J37" s="35">
        <v>42764</v>
      </c>
      <c r="K37" s="35">
        <v>200702</v>
      </c>
      <c r="L37" s="35">
        <v>32440</v>
      </c>
      <c r="N37" s="1">
        <v>944432</v>
      </c>
    </row>
    <row r="38" spans="1:14" x14ac:dyDescent="0.45">
      <c r="A38" s="33" t="s">
        <v>44</v>
      </c>
      <c r="B38" s="29">
        <f t="shared" si="4"/>
        <v>1017775</v>
      </c>
      <c r="C38" s="34">
        <f>SUM(一般接種!D37+一般接種!G37+一般接種!J37+医療従事者等!C35)</f>
        <v>434199</v>
      </c>
      <c r="D38" s="30">
        <f t="shared" si="1"/>
        <v>0.77982822905666072</v>
      </c>
      <c r="E38" s="34">
        <f>SUM(一般接種!E37+一般接種!H37+一般接種!K37+医療従事者等!D35)</f>
        <v>428409</v>
      </c>
      <c r="F38" s="31">
        <f t="shared" si="2"/>
        <v>0.76942929804521654</v>
      </c>
      <c r="G38" s="29">
        <f t="shared" si="5"/>
        <v>155167</v>
      </c>
      <c r="H38" s="31">
        <f t="shared" si="3"/>
        <v>0.27868237102811122</v>
      </c>
      <c r="I38" s="35">
        <v>4852</v>
      </c>
      <c r="J38" s="35">
        <v>22572</v>
      </c>
      <c r="K38" s="35">
        <v>106610</v>
      </c>
      <c r="L38" s="35">
        <v>21133</v>
      </c>
      <c r="N38" s="1">
        <v>556788</v>
      </c>
    </row>
    <row r="39" spans="1:14" x14ac:dyDescent="0.45">
      <c r="A39" s="33" t="s">
        <v>45</v>
      </c>
      <c r="B39" s="29">
        <f t="shared" si="4"/>
        <v>1255527</v>
      </c>
      <c r="C39" s="34">
        <f>SUM(一般接種!D38+一般接種!G38+一般接種!J38+医療従事者等!C36)</f>
        <v>550225</v>
      </c>
      <c r="D39" s="30">
        <f t="shared" si="1"/>
        <v>0.81779538208868707</v>
      </c>
      <c r="E39" s="34">
        <f>SUM(一般接種!E38+一般接種!H38+一般接種!K38+医療従事者等!D36)</f>
        <v>540343</v>
      </c>
      <c r="F39" s="31">
        <f t="shared" si="2"/>
        <v>0.80310783796437357</v>
      </c>
      <c r="G39" s="29">
        <f t="shared" si="5"/>
        <v>164959</v>
      </c>
      <c r="H39" s="31">
        <f t="shared" si="3"/>
        <v>0.24517735187235717</v>
      </c>
      <c r="I39" s="35">
        <v>4801</v>
      </c>
      <c r="J39" s="35">
        <v>29551</v>
      </c>
      <c r="K39" s="35">
        <v>107621</v>
      </c>
      <c r="L39" s="35">
        <v>22986</v>
      </c>
      <c r="N39" s="1">
        <v>672815</v>
      </c>
    </row>
    <row r="40" spans="1:14" x14ac:dyDescent="0.45">
      <c r="A40" s="33" t="s">
        <v>46</v>
      </c>
      <c r="B40" s="29">
        <f t="shared" si="4"/>
        <v>3490404</v>
      </c>
      <c r="C40" s="34">
        <f>SUM(一般接種!D39+一般接種!G39+一般接種!J39+医療従事者等!C37)</f>
        <v>1487181</v>
      </c>
      <c r="D40" s="30">
        <f t="shared" si="1"/>
        <v>0.78529309728475849</v>
      </c>
      <c r="E40" s="34">
        <f>SUM(一般接種!E39+一般接種!H39+一般接種!K39+医療従事者等!D37)</f>
        <v>1456294</v>
      </c>
      <c r="F40" s="31">
        <f t="shared" si="2"/>
        <v>0.76898348339389089</v>
      </c>
      <c r="G40" s="29">
        <f t="shared" si="5"/>
        <v>546929</v>
      </c>
      <c r="H40" s="31">
        <f t="shared" si="3"/>
        <v>0.28880114014693281</v>
      </c>
      <c r="I40" s="35">
        <v>21783</v>
      </c>
      <c r="J40" s="35">
        <v>133998</v>
      </c>
      <c r="K40" s="35">
        <v>342561</v>
      </c>
      <c r="L40" s="35">
        <v>48587</v>
      </c>
      <c r="N40" s="1">
        <v>1893791</v>
      </c>
    </row>
    <row r="41" spans="1:14" x14ac:dyDescent="0.45">
      <c r="A41" s="33" t="s">
        <v>47</v>
      </c>
      <c r="B41" s="29">
        <f t="shared" si="4"/>
        <v>5153799</v>
      </c>
      <c r="C41" s="34">
        <f>SUM(一般接種!D40+一般接種!G40+一般接種!J40+医療従事者等!C38)</f>
        <v>2205230</v>
      </c>
      <c r="D41" s="30">
        <f t="shared" si="1"/>
        <v>0.78410045679310403</v>
      </c>
      <c r="E41" s="34">
        <f>SUM(一般接種!E40+一般接種!H40+一般接種!K40+医療従事者等!D38)</f>
        <v>2174925</v>
      </c>
      <c r="F41" s="31">
        <f t="shared" si="2"/>
        <v>0.7733250889887866</v>
      </c>
      <c r="G41" s="29">
        <f t="shared" si="5"/>
        <v>773644</v>
      </c>
      <c r="H41" s="31">
        <f t="shared" si="3"/>
        <v>0.27507997523852123</v>
      </c>
      <c r="I41" s="35">
        <v>22215</v>
      </c>
      <c r="J41" s="35">
        <v>117355</v>
      </c>
      <c r="K41" s="35">
        <v>532823</v>
      </c>
      <c r="L41" s="35">
        <v>101251</v>
      </c>
      <c r="N41" s="1">
        <v>2812433</v>
      </c>
    </row>
    <row r="42" spans="1:14" x14ac:dyDescent="0.45">
      <c r="A42" s="33" t="s">
        <v>48</v>
      </c>
      <c r="B42" s="29">
        <f t="shared" si="4"/>
        <v>2604191</v>
      </c>
      <c r="C42" s="34">
        <f>SUM(一般接種!D41+一般接種!G41+一般接種!J41+医療従事者等!C39)</f>
        <v>1101400</v>
      </c>
      <c r="D42" s="30">
        <f t="shared" si="1"/>
        <v>0.81217600342155138</v>
      </c>
      <c r="E42" s="34">
        <f>SUM(一般接種!E41+一般接種!H41+一般接種!K41+医療従事者等!D39)</f>
        <v>1076252</v>
      </c>
      <c r="F42" s="31">
        <f t="shared" si="2"/>
        <v>0.79363178503218768</v>
      </c>
      <c r="G42" s="29">
        <f t="shared" si="5"/>
        <v>426539</v>
      </c>
      <c r="H42" s="31">
        <f t="shared" si="3"/>
        <v>0.31453126958727534</v>
      </c>
      <c r="I42" s="35">
        <v>44248</v>
      </c>
      <c r="J42" s="35">
        <v>45028</v>
      </c>
      <c r="K42" s="35">
        <v>278723</v>
      </c>
      <c r="L42" s="35">
        <v>58540</v>
      </c>
      <c r="N42" s="1">
        <v>1356110</v>
      </c>
    </row>
    <row r="43" spans="1:14" x14ac:dyDescent="0.45">
      <c r="A43" s="33" t="s">
        <v>49</v>
      </c>
      <c r="B43" s="29">
        <f t="shared" si="4"/>
        <v>1373369</v>
      </c>
      <c r="C43" s="34">
        <f>SUM(一般接種!D42+一般接種!G42+一般接種!J42+医療従事者等!C40)</f>
        <v>588942</v>
      </c>
      <c r="D43" s="30">
        <f t="shared" si="1"/>
        <v>0.80133723564492232</v>
      </c>
      <c r="E43" s="34">
        <f>SUM(一般接種!E42+一般接種!H42+一般接種!K42+医療従事者等!D40)</f>
        <v>581104</v>
      </c>
      <c r="F43" s="31">
        <f t="shared" si="2"/>
        <v>0.7906725500681</v>
      </c>
      <c r="G43" s="29">
        <f t="shared" si="5"/>
        <v>203323</v>
      </c>
      <c r="H43" s="31">
        <f t="shared" si="3"/>
        <v>0.2766491280347344</v>
      </c>
      <c r="I43" s="35">
        <v>7676</v>
      </c>
      <c r="J43" s="35">
        <v>37081</v>
      </c>
      <c r="K43" s="35">
        <v>139869</v>
      </c>
      <c r="L43" s="35">
        <v>18697</v>
      </c>
      <c r="N43" s="1">
        <v>734949</v>
      </c>
    </row>
    <row r="44" spans="1:14" x14ac:dyDescent="0.45">
      <c r="A44" s="33" t="s">
        <v>50</v>
      </c>
      <c r="B44" s="29">
        <f t="shared" si="4"/>
        <v>1747247</v>
      </c>
      <c r="C44" s="34">
        <f>SUM(一般接種!D43+一般接種!G43+一般接種!J43+医療従事者等!C41)</f>
        <v>765273</v>
      </c>
      <c r="D44" s="30">
        <f t="shared" si="1"/>
        <v>0.78578513516843684</v>
      </c>
      <c r="E44" s="34">
        <f>SUM(一般接種!E43+一般接種!H43+一般接種!K43+医療従事者等!D41)</f>
        <v>755754</v>
      </c>
      <c r="F44" s="31">
        <f t="shared" si="2"/>
        <v>0.77601099090662662</v>
      </c>
      <c r="G44" s="29">
        <f t="shared" si="5"/>
        <v>226220</v>
      </c>
      <c r="H44" s="31">
        <f t="shared" si="3"/>
        <v>0.23228352924747611</v>
      </c>
      <c r="I44" s="35">
        <v>9199</v>
      </c>
      <c r="J44" s="35">
        <v>43244</v>
      </c>
      <c r="K44" s="35">
        <v>160527</v>
      </c>
      <c r="L44" s="35">
        <v>13250</v>
      </c>
      <c r="N44" s="1">
        <v>973896</v>
      </c>
    </row>
    <row r="45" spans="1:14" x14ac:dyDescent="0.45">
      <c r="A45" s="33" t="s">
        <v>51</v>
      </c>
      <c r="B45" s="29">
        <f t="shared" si="4"/>
        <v>2531509</v>
      </c>
      <c r="C45" s="34">
        <f>SUM(一般接種!D44+一般接種!G44+一般接種!J44+医療従事者等!C42)</f>
        <v>1091049</v>
      </c>
      <c r="D45" s="30">
        <f t="shared" si="1"/>
        <v>0.8044784802454471</v>
      </c>
      <c r="E45" s="34">
        <f>SUM(一般接種!E44+一般接種!H44+一般接種!K44+医療従事者等!D42)</f>
        <v>1078766</v>
      </c>
      <c r="F45" s="31">
        <f t="shared" si="2"/>
        <v>0.7954216833711959</v>
      </c>
      <c r="G45" s="29">
        <f t="shared" si="5"/>
        <v>361694</v>
      </c>
      <c r="H45" s="31">
        <f t="shared" si="3"/>
        <v>0.26669291611458029</v>
      </c>
      <c r="I45" s="35">
        <v>11797</v>
      </c>
      <c r="J45" s="35">
        <v>52431</v>
      </c>
      <c r="K45" s="35">
        <v>259100</v>
      </c>
      <c r="L45" s="35">
        <v>38366</v>
      </c>
      <c r="N45" s="1">
        <v>1356219</v>
      </c>
    </row>
    <row r="46" spans="1:14" x14ac:dyDescent="0.45">
      <c r="A46" s="33" t="s">
        <v>52</v>
      </c>
      <c r="B46" s="29">
        <f t="shared" si="4"/>
        <v>1300991</v>
      </c>
      <c r="C46" s="34">
        <f>SUM(一般接種!D45+一般接種!G45+一般接種!J45+医療従事者等!C43)</f>
        <v>555916</v>
      </c>
      <c r="D46" s="30">
        <f t="shared" si="1"/>
        <v>0.79284393019066779</v>
      </c>
      <c r="E46" s="34">
        <f>SUM(一般接種!E45+一般接種!H45+一般接種!K45+医療従事者等!D43)</f>
        <v>548514</v>
      </c>
      <c r="F46" s="31">
        <f t="shared" si="2"/>
        <v>0.78228724398039273</v>
      </c>
      <c r="G46" s="29">
        <f t="shared" si="5"/>
        <v>196561</v>
      </c>
      <c r="H46" s="31">
        <f t="shared" si="3"/>
        <v>0.28033407162630303</v>
      </c>
      <c r="I46" s="35">
        <v>10356</v>
      </c>
      <c r="J46" s="35">
        <v>32875</v>
      </c>
      <c r="K46" s="35">
        <v>136717</v>
      </c>
      <c r="L46" s="35">
        <v>16613</v>
      </c>
      <c r="N46" s="1">
        <v>701167</v>
      </c>
    </row>
    <row r="47" spans="1:14" x14ac:dyDescent="0.45">
      <c r="A47" s="33" t="s">
        <v>53</v>
      </c>
      <c r="B47" s="29">
        <f t="shared" si="4"/>
        <v>9314070</v>
      </c>
      <c r="C47" s="34">
        <f>SUM(一般接種!D46+一般接種!G46+一般接種!J46+医療従事者等!C44)</f>
        <v>4066980</v>
      </c>
      <c r="D47" s="30">
        <f t="shared" si="1"/>
        <v>0.7936856115234272</v>
      </c>
      <c r="E47" s="34">
        <f>SUM(一般接種!E46+一般接種!H46+一般接種!K46+医療従事者等!D44)</f>
        <v>3981813</v>
      </c>
      <c r="F47" s="31">
        <f t="shared" si="2"/>
        <v>0.77706496857051977</v>
      </c>
      <c r="G47" s="29">
        <f t="shared" si="5"/>
        <v>1265277</v>
      </c>
      <c r="H47" s="31">
        <f t="shared" si="3"/>
        <v>0.24692330660380121</v>
      </c>
      <c r="I47" s="35">
        <v>39073</v>
      </c>
      <c r="J47" s="35">
        <v>208870</v>
      </c>
      <c r="K47" s="35">
        <v>867419</v>
      </c>
      <c r="L47" s="35">
        <v>149915</v>
      </c>
      <c r="N47" s="1">
        <v>5124170</v>
      </c>
    </row>
    <row r="48" spans="1:14" x14ac:dyDescent="0.45">
      <c r="A48" s="33" t="s">
        <v>54</v>
      </c>
      <c r="B48" s="29">
        <f t="shared" si="4"/>
        <v>1538199</v>
      </c>
      <c r="C48" s="34">
        <f>SUM(一般接種!D47+一般接種!G47+一般接種!J47+医療従事者等!C45)</f>
        <v>646142</v>
      </c>
      <c r="D48" s="30">
        <f t="shared" si="1"/>
        <v>0.78969032854164278</v>
      </c>
      <c r="E48" s="34">
        <f>SUM(一般接種!E47+一般接種!H47+一般接種!K47+医療従事者等!D45)</f>
        <v>637149</v>
      </c>
      <c r="F48" s="31">
        <f t="shared" si="2"/>
        <v>0.77869942387273872</v>
      </c>
      <c r="G48" s="29">
        <f t="shared" si="5"/>
        <v>254908</v>
      </c>
      <c r="H48" s="31">
        <f t="shared" si="3"/>
        <v>0.31153892219959867</v>
      </c>
      <c r="I48" s="35">
        <v>8269</v>
      </c>
      <c r="J48" s="35">
        <v>55254</v>
      </c>
      <c r="K48" s="35">
        <v>162118</v>
      </c>
      <c r="L48" s="35">
        <v>29267</v>
      </c>
      <c r="N48" s="1">
        <v>818222</v>
      </c>
    </row>
    <row r="49" spans="1:14" x14ac:dyDescent="0.45">
      <c r="A49" s="33" t="s">
        <v>55</v>
      </c>
      <c r="B49" s="29">
        <f t="shared" si="4"/>
        <v>2516593</v>
      </c>
      <c r="C49" s="34">
        <f>SUM(一般接種!D48+一般接種!G48+一般接種!J48+医療従事者等!C46)</f>
        <v>1078930</v>
      </c>
      <c r="D49" s="30">
        <f t="shared" si="1"/>
        <v>0.80761981469199917</v>
      </c>
      <c r="E49" s="34">
        <f>SUM(一般接種!E48+一般接種!H48+一般接種!K48+医療従事者等!D46)</f>
        <v>1062391</v>
      </c>
      <c r="F49" s="31">
        <f t="shared" si="2"/>
        <v>0.79523974915003537</v>
      </c>
      <c r="G49" s="29">
        <f t="shared" si="5"/>
        <v>375272</v>
      </c>
      <c r="H49" s="31">
        <f t="shared" si="3"/>
        <v>0.28090525159101692</v>
      </c>
      <c r="I49" s="35">
        <v>13832</v>
      </c>
      <c r="J49" s="35">
        <v>59078</v>
      </c>
      <c r="K49" s="35">
        <v>255620</v>
      </c>
      <c r="L49" s="35">
        <v>46742</v>
      </c>
      <c r="N49" s="1">
        <v>1335938</v>
      </c>
    </row>
    <row r="50" spans="1:14" x14ac:dyDescent="0.45">
      <c r="A50" s="33" t="s">
        <v>56</v>
      </c>
      <c r="B50" s="29">
        <f t="shared" si="4"/>
        <v>3315367</v>
      </c>
      <c r="C50" s="34">
        <f>SUM(一般接種!D49+一般接種!G49+一般接種!J49+医療従事者等!C47)</f>
        <v>1431694</v>
      </c>
      <c r="D50" s="30">
        <f t="shared" si="1"/>
        <v>0.81408925621714445</v>
      </c>
      <c r="E50" s="34">
        <f>SUM(一般接種!E49+一般接種!H49+一般接種!K49+医療従事者等!D47)</f>
        <v>1414780</v>
      </c>
      <c r="F50" s="31">
        <f t="shared" si="2"/>
        <v>0.8044716244608775</v>
      </c>
      <c r="G50" s="29">
        <f t="shared" si="5"/>
        <v>468893</v>
      </c>
      <c r="H50" s="31">
        <f t="shared" si="3"/>
        <v>0.26662174571900527</v>
      </c>
      <c r="I50" s="35">
        <v>20740</v>
      </c>
      <c r="J50" s="35">
        <v>75318</v>
      </c>
      <c r="K50" s="35">
        <v>321493</v>
      </c>
      <c r="L50" s="35">
        <v>51342</v>
      </c>
      <c r="N50" s="1">
        <v>1758645</v>
      </c>
    </row>
    <row r="51" spans="1:14" x14ac:dyDescent="0.45">
      <c r="A51" s="33" t="s">
        <v>57</v>
      </c>
      <c r="B51" s="29">
        <f t="shared" si="4"/>
        <v>2091937</v>
      </c>
      <c r="C51" s="34">
        <f>SUM(一般接種!D50+一般接種!G50+一般接種!J50+医療従事者等!C48)</f>
        <v>908119</v>
      </c>
      <c r="D51" s="30">
        <f t="shared" si="1"/>
        <v>0.79538091388502297</v>
      </c>
      <c r="E51" s="34">
        <f>SUM(一般接種!E50+一般接種!H50+一般接種!K50+医療従事者等!D48)</f>
        <v>892335</v>
      </c>
      <c r="F51" s="31">
        <f t="shared" si="2"/>
        <v>0.78155641253138852</v>
      </c>
      <c r="G51" s="29">
        <f t="shared" si="5"/>
        <v>291483</v>
      </c>
      <c r="H51" s="31">
        <f t="shared" si="3"/>
        <v>0.25529695438807926</v>
      </c>
      <c r="I51" s="35">
        <v>17816</v>
      </c>
      <c r="J51" s="35">
        <v>48697</v>
      </c>
      <c r="K51" s="35">
        <v>197120</v>
      </c>
      <c r="L51" s="35">
        <v>27850</v>
      </c>
      <c r="N51" s="1">
        <v>1141741</v>
      </c>
    </row>
    <row r="52" spans="1:14" x14ac:dyDescent="0.45">
      <c r="A52" s="33" t="s">
        <v>58</v>
      </c>
      <c r="B52" s="29">
        <f t="shared" si="4"/>
        <v>1971523</v>
      </c>
      <c r="C52" s="34">
        <f>SUM(一般接種!D51+一般接種!G51+一般接種!J51+医療従事者等!C49)</f>
        <v>852556</v>
      </c>
      <c r="D52" s="30">
        <f t="shared" si="1"/>
        <v>0.78414629323213525</v>
      </c>
      <c r="E52" s="34">
        <f>SUM(一般接種!E51+一般接種!H51+一般接種!K51+医療従事者等!D49)</f>
        <v>839967</v>
      </c>
      <c r="F52" s="31">
        <f t="shared" si="2"/>
        <v>0.77256744364864827</v>
      </c>
      <c r="G52" s="29">
        <f t="shared" si="5"/>
        <v>279000</v>
      </c>
      <c r="H52" s="31">
        <f t="shared" si="3"/>
        <v>0.25661283928770162</v>
      </c>
      <c r="I52" s="35">
        <v>10679</v>
      </c>
      <c r="J52" s="35">
        <v>44622</v>
      </c>
      <c r="K52" s="35">
        <v>184206</v>
      </c>
      <c r="L52" s="35">
        <v>39493</v>
      </c>
      <c r="N52" s="1">
        <v>1087241</v>
      </c>
    </row>
    <row r="53" spans="1:14" x14ac:dyDescent="0.45">
      <c r="A53" s="33" t="s">
        <v>59</v>
      </c>
      <c r="B53" s="29">
        <f t="shared" si="4"/>
        <v>2999278</v>
      </c>
      <c r="C53" s="34">
        <f>SUM(一般接種!D52+一般接種!G52+一般接種!J52+医療従事者等!C50)</f>
        <v>1291922</v>
      </c>
      <c r="D53" s="30">
        <f t="shared" si="1"/>
        <v>0.79870690694440927</v>
      </c>
      <c r="E53" s="34">
        <f>SUM(一般接種!E52+一般接種!H52+一般接種!K52+医療従事者等!D50)</f>
        <v>1268565</v>
      </c>
      <c r="F53" s="31">
        <f t="shared" si="2"/>
        <v>0.78426687323842659</v>
      </c>
      <c r="G53" s="29">
        <f t="shared" si="5"/>
        <v>438791</v>
      </c>
      <c r="H53" s="31">
        <f t="shared" si="3"/>
        <v>0.2712744286458813</v>
      </c>
      <c r="I53" s="35">
        <v>16824</v>
      </c>
      <c r="J53" s="35">
        <v>68154</v>
      </c>
      <c r="K53" s="35">
        <v>320733</v>
      </c>
      <c r="L53" s="35">
        <v>33080</v>
      </c>
      <c r="N53" s="1">
        <v>1617517</v>
      </c>
    </row>
    <row r="54" spans="1:14" x14ac:dyDescent="0.45">
      <c r="A54" s="33" t="s">
        <v>60</v>
      </c>
      <c r="B54" s="29">
        <f t="shared" si="4"/>
        <v>2372368</v>
      </c>
      <c r="C54" s="34">
        <f>SUM(一般接種!D53+一般接種!G53+一般接種!J53+医療従事者等!C51)</f>
        <v>1043185</v>
      </c>
      <c r="D54" s="37">
        <f t="shared" si="1"/>
        <v>0.7024256658393474</v>
      </c>
      <c r="E54" s="34">
        <f>SUM(一般接種!E53+一般接種!H53+一般接種!K53+医療従事者等!D51)</f>
        <v>1022413</v>
      </c>
      <c r="F54" s="31">
        <f t="shared" si="2"/>
        <v>0.68843889845790029</v>
      </c>
      <c r="G54" s="29">
        <f t="shared" si="5"/>
        <v>306770</v>
      </c>
      <c r="H54" s="31">
        <f t="shared" si="3"/>
        <v>0.20656271084183209</v>
      </c>
      <c r="I54" s="35">
        <v>16589</v>
      </c>
      <c r="J54" s="35">
        <v>55290</v>
      </c>
      <c r="K54" s="35">
        <v>201974</v>
      </c>
      <c r="L54" s="35">
        <v>32917</v>
      </c>
      <c r="N54" s="1">
        <v>1485118</v>
      </c>
    </row>
    <row r="55" spans="1:14" x14ac:dyDescent="0.45">
      <c r="A55" s="21"/>
      <c r="B55" s="22"/>
      <c r="C55" s="21"/>
      <c r="D55" s="21"/>
      <c r="E55" s="21"/>
      <c r="F55" s="21"/>
      <c r="G55" s="21"/>
      <c r="H55" s="21"/>
      <c r="I55" s="21"/>
      <c r="J55" s="21"/>
      <c r="K55" s="21"/>
    </row>
    <row r="56" spans="1:14" x14ac:dyDescent="0.45">
      <c r="A56" s="110" t="s">
        <v>103</v>
      </c>
      <c r="B56" s="110"/>
      <c r="C56" s="110"/>
      <c r="D56" s="110"/>
      <c r="E56" s="110"/>
      <c r="F56" s="110"/>
      <c r="G56" s="110"/>
      <c r="H56" s="110"/>
      <c r="I56" s="110"/>
      <c r="J56" s="21"/>
      <c r="K56" s="21"/>
    </row>
    <row r="57" spans="1:14" x14ac:dyDescent="0.45">
      <c r="A57" s="21" t="s">
        <v>104</v>
      </c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1:14" x14ac:dyDescent="0.45">
      <c r="A58" s="21" t="s">
        <v>105</v>
      </c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1:14" x14ac:dyDescent="0.45">
      <c r="A59" s="23" t="s">
        <v>106</v>
      </c>
      <c r="B59" s="21"/>
      <c r="C59" s="21"/>
      <c r="D59" s="21"/>
      <c r="E59" s="21"/>
      <c r="F59" s="21"/>
      <c r="G59" s="21"/>
      <c r="H59" s="21"/>
      <c r="I59" s="21"/>
      <c r="J59" s="21"/>
      <c r="K59" s="21"/>
    </row>
    <row r="60" spans="1:14" x14ac:dyDescent="0.45">
      <c r="A60" s="110" t="s">
        <v>107</v>
      </c>
      <c r="B60" s="110"/>
      <c r="C60" s="110"/>
      <c r="D60" s="110"/>
      <c r="E60" s="110"/>
      <c r="F60" s="110"/>
      <c r="G60" s="110"/>
      <c r="H60" s="110"/>
      <c r="I60" s="110"/>
      <c r="J60" s="110"/>
      <c r="K60" s="110"/>
    </row>
    <row r="61" spans="1:14" x14ac:dyDescent="0.45">
      <c r="A61" s="23" t="s">
        <v>108</v>
      </c>
      <c r="B61" s="23"/>
      <c r="C61" s="23"/>
      <c r="D61" s="23"/>
      <c r="E61" s="23"/>
      <c r="F61" s="23"/>
      <c r="G61" s="23"/>
      <c r="H61" s="23"/>
      <c r="I61" s="21"/>
      <c r="J61" s="21"/>
      <c r="K61" s="21"/>
    </row>
  </sheetData>
  <mergeCells count="10">
    <mergeCell ref="A56:I56"/>
    <mergeCell ref="A60:K60"/>
    <mergeCell ref="A3:A6"/>
    <mergeCell ref="B3:L3"/>
    <mergeCell ref="B4:B6"/>
    <mergeCell ref="C4:D5"/>
    <mergeCell ref="E4:F5"/>
    <mergeCell ref="G4:L4"/>
    <mergeCell ref="G5:H5"/>
    <mergeCell ref="I6:L6"/>
  </mergeCells>
  <phoneticPr fontId="2"/>
  <pageMargins left="0.7" right="0.7" top="0.75" bottom="0.75" header="0.3" footer="0.3"/>
  <pageSetup paperSize="9" scale="4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0"/>
  <sheetViews>
    <sheetView zoomScaleNormal="100" workbookViewId="0">
      <selection activeCell="A2" sqref="A2"/>
    </sheetView>
  </sheetViews>
  <sheetFormatPr defaultRowHeight="18" x14ac:dyDescent="0.45"/>
  <cols>
    <col min="1" max="1" width="13.59765625" customWidth="1"/>
    <col min="2" max="2" width="11.3984375" style="27" bestFit="1" customWidth="1"/>
    <col min="3" max="8" width="11.3984375" bestFit="1" customWidth="1"/>
    <col min="9" max="9" width="8.69921875" bestFit="1" customWidth="1"/>
    <col min="10" max="11" width="9" bestFit="1" customWidth="1"/>
    <col min="12" max="12" width="1.69921875" customWidth="1"/>
    <col min="13" max="13" width="12.59765625" customWidth="1"/>
    <col min="15" max="15" width="12.19921875" customWidth="1"/>
    <col min="16" max="16" width="9.19921875" bestFit="1" customWidth="1"/>
    <col min="17" max="17" width="12.5" bestFit="1" customWidth="1"/>
  </cols>
  <sheetData>
    <row r="1" spans="1:18" x14ac:dyDescent="0.45">
      <c r="A1" s="21" t="s">
        <v>109</v>
      </c>
      <c r="B1" s="22"/>
      <c r="C1" s="23"/>
      <c r="D1" s="23"/>
    </row>
    <row r="2" spans="1:18" x14ac:dyDescent="0.45">
      <c r="B2"/>
      <c r="Q2" s="126" t="str">
        <f>'進捗状況 (都道府県別)'!H3</f>
        <v>（3月7日公表時点）</v>
      </c>
      <c r="R2" s="126"/>
    </row>
    <row r="3" spans="1:18" ht="37.5" customHeight="1" x14ac:dyDescent="0.45">
      <c r="A3" s="127" t="s">
        <v>3</v>
      </c>
      <c r="B3" s="130" t="s">
        <v>139</v>
      </c>
      <c r="C3" s="130"/>
      <c r="D3" s="130"/>
      <c r="E3" s="130"/>
      <c r="F3" s="130"/>
      <c r="G3" s="130"/>
      <c r="H3" s="130"/>
      <c r="I3" s="130"/>
      <c r="J3" s="130"/>
      <c r="K3" s="130"/>
      <c r="M3" s="130" t="s">
        <v>140</v>
      </c>
      <c r="N3" s="130"/>
      <c r="O3" s="130"/>
      <c r="P3" s="130"/>
      <c r="Q3" s="130"/>
      <c r="R3" s="130"/>
    </row>
    <row r="4" spans="1:18" ht="18.75" customHeight="1" x14ac:dyDescent="0.45">
      <c r="A4" s="128"/>
      <c r="B4" s="131" t="s">
        <v>13</v>
      </c>
      <c r="C4" s="132" t="s">
        <v>110</v>
      </c>
      <c r="D4" s="132"/>
      <c r="E4" s="132"/>
      <c r="F4" s="133" t="s">
        <v>111</v>
      </c>
      <c r="G4" s="134"/>
      <c r="H4" s="135"/>
      <c r="I4" s="133" t="s">
        <v>112</v>
      </c>
      <c r="J4" s="134"/>
      <c r="K4" s="135"/>
      <c r="M4" s="136" t="s">
        <v>113</v>
      </c>
      <c r="N4" s="136"/>
      <c r="O4" s="130" t="s">
        <v>114</v>
      </c>
      <c r="P4" s="130"/>
      <c r="Q4" s="132" t="s">
        <v>112</v>
      </c>
      <c r="R4" s="132"/>
    </row>
    <row r="5" spans="1:18" ht="36" x14ac:dyDescent="0.45">
      <c r="A5" s="129"/>
      <c r="B5" s="131"/>
      <c r="C5" s="38" t="s">
        <v>115</v>
      </c>
      <c r="D5" s="38" t="s">
        <v>95</v>
      </c>
      <c r="E5" s="38" t="s">
        <v>96</v>
      </c>
      <c r="F5" s="38" t="s">
        <v>115</v>
      </c>
      <c r="G5" s="38" t="s">
        <v>95</v>
      </c>
      <c r="H5" s="38" t="s">
        <v>96</v>
      </c>
      <c r="I5" s="38" t="s">
        <v>115</v>
      </c>
      <c r="J5" s="38" t="s">
        <v>95</v>
      </c>
      <c r="K5" s="38" t="s">
        <v>96</v>
      </c>
      <c r="M5" s="39" t="s">
        <v>116</v>
      </c>
      <c r="N5" s="39" t="s">
        <v>117</v>
      </c>
      <c r="O5" s="39" t="s">
        <v>118</v>
      </c>
      <c r="P5" s="39" t="s">
        <v>119</v>
      </c>
      <c r="Q5" s="39" t="s">
        <v>118</v>
      </c>
      <c r="R5" s="39" t="s">
        <v>117</v>
      </c>
    </row>
    <row r="6" spans="1:18" x14ac:dyDescent="0.45">
      <c r="A6" s="28" t="s">
        <v>120</v>
      </c>
      <c r="B6" s="40">
        <f>SUM(B7:B53)</f>
        <v>189693099</v>
      </c>
      <c r="C6" s="40">
        <f t="shared" ref="C6" si="0">SUM(C7:C53)</f>
        <v>157448074</v>
      </c>
      <c r="D6" s="40">
        <f>SUM(D7:D53)</f>
        <v>79029696</v>
      </c>
      <c r="E6" s="41">
        <f>SUM(E7:E53)</f>
        <v>78418378</v>
      </c>
      <c r="F6" s="41">
        <f t="shared" ref="F6:Q6" si="1">SUM(F7:F53)</f>
        <v>32128469</v>
      </c>
      <c r="G6" s="41">
        <f>SUM(G7:G53)</f>
        <v>16124903</v>
      </c>
      <c r="H6" s="41">
        <f t="shared" ref="H6:K6" si="2">SUM(H7:H53)</f>
        <v>16003566</v>
      </c>
      <c r="I6" s="41">
        <f>SUM(I7:I53)</f>
        <v>116556</v>
      </c>
      <c r="J6" s="41">
        <f t="shared" si="2"/>
        <v>58414</v>
      </c>
      <c r="K6" s="41">
        <f t="shared" si="2"/>
        <v>58142</v>
      </c>
      <c r="L6" s="42"/>
      <c r="M6" s="41">
        <f>SUM(M7:M53)</f>
        <v>165875610</v>
      </c>
      <c r="N6" s="43">
        <f>C6/M6</f>
        <v>0.94919363974004378</v>
      </c>
      <c r="O6" s="41">
        <f t="shared" si="1"/>
        <v>34255250</v>
      </c>
      <c r="P6" s="44">
        <f>F6/O6</f>
        <v>0.93791372125440631</v>
      </c>
      <c r="Q6" s="41">
        <f t="shared" si="1"/>
        <v>197460</v>
      </c>
      <c r="R6" s="44">
        <f>I6/Q6</f>
        <v>0.59027651169857187</v>
      </c>
    </row>
    <row r="7" spans="1:18" x14ac:dyDescent="0.45">
      <c r="A7" s="45" t="s">
        <v>14</v>
      </c>
      <c r="B7" s="40">
        <v>7780768</v>
      </c>
      <c r="C7" s="40">
        <v>6290122</v>
      </c>
      <c r="D7" s="40">
        <v>3158300</v>
      </c>
      <c r="E7" s="41">
        <v>3131822</v>
      </c>
      <c r="F7" s="46">
        <v>1489817</v>
      </c>
      <c r="G7" s="41">
        <v>746780</v>
      </c>
      <c r="H7" s="41">
        <v>743037</v>
      </c>
      <c r="I7" s="41">
        <v>829</v>
      </c>
      <c r="J7" s="41">
        <v>413</v>
      </c>
      <c r="K7" s="41">
        <v>416</v>
      </c>
      <c r="L7" s="42"/>
      <c r="M7" s="41">
        <v>6974360</v>
      </c>
      <c r="N7" s="43">
        <v>0.9018923600158294</v>
      </c>
      <c r="O7" s="47">
        <v>1518200</v>
      </c>
      <c r="P7" s="43">
        <v>0.98130483467263863</v>
      </c>
      <c r="Q7" s="41">
        <v>900</v>
      </c>
      <c r="R7" s="44">
        <v>0.9211111111111111</v>
      </c>
    </row>
    <row r="8" spans="1:18" x14ac:dyDescent="0.45">
      <c r="A8" s="45" t="s">
        <v>15</v>
      </c>
      <c r="B8" s="40">
        <v>1982231</v>
      </c>
      <c r="C8" s="40">
        <v>1794248</v>
      </c>
      <c r="D8" s="40">
        <v>899931</v>
      </c>
      <c r="E8" s="41">
        <v>894317</v>
      </c>
      <c r="F8" s="46">
        <v>185588</v>
      </c>
      <c r="G8" s="41">
        <v>93268</v>
      </c>
      <c r="H8" s="41">
        <v>92320</v>
      </c>
      <c r="I8" s="41">
        <v>2395</v>
      </c>
      <c r="J8" s="41">
        <v>1208</v>
      </c>
      <c r="K8" s="41">
        <v>1187</v>
      </c>
      <c r="L8" s="42"/>
      <c r="M8" s="41">
        <v>1815355</v>
      </c>
      <c r="N8" s="43">
        <v>0.98837307303530164</v>
      </c>
      <c r="O8" s="47">
        <v>186500</v>
      </c>
      <c r="P8" s="43">
        <v>0.99510991957104555</v>
      </c>
      <c r="Q8" s="41">
        <v>3700</v>
      </c>
      <c r="R8" s="44">
        <v>0.64729729729729735</v>
      </c>
    </row>
    <row r="9" spans="1:18" x14ac:dyDescent="0.45">
      <c r="A9" s="45" t="s">
        <v>16</v>
      </c>
      <c r="B9" s="40">
        <v>1905613</v>
      </c>
      <c r="C9" s="40">
        <v>1662992</v>
      </c>
      <c r="D9" s="40">
        <v>834295</v>
      </c>
      <c r="E9" s="41">
        <v>828697</v>
      </c>
      <c r="F9" s="46">
        <v>242529</v>
      </c>
      <c r="G9" s="41">
        <v>121834</v>
      </c>
      <c r="H9" s="41">
        <v>120695</v>
      </c>
      <c r="I9" s="41">
        <v>92</v>
      </c>
      <c r="J9" s="41">
        <v>48</v>
      </c>
      <c r="K9" s="41">
        <v>44</v>
      </c>
      <c r="L9" s="42"/>
      <c r="M9" s="41">
        <v>1747785</v>
      </c>
      <c r="N9" s="43">
        <v>0.95148545158586439</v>
      </c>
      <c r="O9" s="47">
        <v>227500</v>
      </c>
      <c r="P9" s="43">
        <v>1.0660615384615384</v>
      </c>
      <c r="Q9" s="41">
        <v>160</v>
      </c>
      <c r="R9" s="44">
        <v>0.57499999999999996</v>
      </c>
    </row>
    <row r="10" spans="1:18" x14ac:dyDescent="0.45">
      <c r="A10" s="45" t="s">
        <v>17</v>
      </c>
      <c r="B10" s="40">
        <v>3459983</v>
      </c>
      <c r="C10" s="40">
        <v>2721635</v>
      </c>
      <c r="D10" s="40">
        <v>1365544</v>
      </c>
      <c r="E10" s="41">
        <v>1356091</v>
      </c>
      <c r="F10" s="46">
        <v>738301</v>
      </c>
      <c r="G10" s="41">
        <v>370287</v>
      </c>
      <c r="H10" s="41">
        <v>368014</v>
      </c>
      <c r="I10" s="41">
        <v>47</v>
      </c>
      <c r="J10" s="41">
        <v>24</v>
      </c>
      <c r="K10" s="41">
        <v>23</v>
      </c>
      <c r="L10" s="42"/>
      <c r="M10" s="41">
        <v>2911365</v>
      </c>
      <c r="N10" s="43">
        <v>0.93483125612899787</v>
      </c>
      <c r="O10" s="47">
        <v>854400</v>
      </c>
      <c r="P10" s="43">
        <v>0.8641163389513109</v>
      </c>
      <c r="Q10" s="41">
        <v>140</v>
      </c>
      <c r="R10" s="44">
        <v>0.33571428571428569</v>
      </c>
    </row>
    <row r="11" spans="1:18" x14ac:dyDescent="0.45">
      <c r="A11" s="45" t="s">
        <v>18</v>
      </c>
      <c r="B11" s="40">
        <v>1535295</v>
      </c>
      <c r="C11" s="40">
        <v>1441361</v>
      </c>
      <c r="D11" s="40">
        <v>723068</v>
      </c>
      <c r="E11" s="41">
        <v>718293</v>
      </c>
      <c r="F11" s="46">
        <v>93878</v>
      </c>
      <c r="G11" s="41">
        <v>47809</v>
      </c>
      <c r="H11" s="41">
        <v>46069</v>
      </c>
      <c r="I11" s="41">
        <v>56</v>
      </c>
      <c r="J11" s="41">
        <v>28</v>
      </c>
      <c r="K11" s="41">
        <v>28</v>
      </c>
      <c r="L11" s="42"/>
      <c r="M11" s="41">
        <v>1450455</v>
      </c>
      <c r="N11" s="43">
        <v>0.99373024326849158</v>
      </c>
      <c r="O11" s="47">
        <v>87900</v>
      </c>
      <c r="P11" s="43">
        <v>1.0680091012514221</v>
      </c>
      <c r="Q11" s="41">
        <v>140</v>
      </c>
      <c r="R11" s="44">
        <v>0.4</v>
      </c>
    </row>
    <row r="12" spans="1:18" x14ac:dyDescent="0.45">
      <c r="A12" s="45" t="s">
        <v>19</v>
      </c>
      <c r="B12" s="40">
        <v>1676677</v>
      </c>
      <c r="C12" s="40">
        <v>1600274</v>
      </c>
      <c r="D12" s="40">
        <v>802724</v>
      </c>
      <c r="E12" s="41">
        <v>797550</v>
      </c>
      <c r="F12" s="46">
        <v>76242</v>
      </c>
      <c r="G12" s="41">
        <v>38363</v>
      </c>
      <c r="H12" s="41">
        <v>37879</v>
      </c>
      <c r="I12" s="41">
        <v>161</v>
      </c>
      <c r="J12" s="41">
        <v>80</v>
      </c>
      <c r="K12" s="41">
        <v>81</v>
      </c>
      <c r="L12" s="42"/>
      <c r="M12" s="41">
        <v>1621995</v>
      </c>
      <c r="N12" s="43">
        <v>0.98660846673386782</v>
      </c>
      <c r="O12" s="47">
        <v>61700</v>
      </c>
      <c r="P12" s="43">
        <v>1.2356888168557536</v>
      </c>
      <c r="Q12" s="41">
        <v>340</v>
      </c>
      <c r="R12" s="44">
        <v>0.47352941176470587</v>
      </c>
    </row>
    <row r="13" spans="1:18" x14ac:dyDescent="0.45">
      <c r="A13" s="45" t="s">
        <v>20</v>
      </c>
      <c r="B13" s="40">
        <v>2874594</v>
      </c>
      <c r="C13" s="40">
        <v>2668731</v>
      </c>
      <c r="D13" s="40">
        <v>1339275</v>
      </c>
      <c r="E13" s="41">
        <v>1329456</v>
      </c>
      <c r="F13" s="46">
        <v>205613</v>
      </c>
      <c r="G13" s="41">
        <v>103489</v>
      </c>
      <c r="H13" s="41">
        <v>102124</v>
      </c>
      <c r="I13" s="41">
        <v>250</v>
      </c>
      <c r="J13" s="41">
        <v>126</v>
      </c>
      <c r="K13" s="41">
        <v>124</v>
      </c>
      <c r="L13" s="42"/>
      <c r="M13" s="41">
        <v>2748840</v>
      </c>
      <c r="N13" s="43">
        <v>0.97085716156633339</v>
      </c>
      <c r="O13" s="47">
        <v>178600</v>
      </c>
      <c r="P13" s="43">
        <v>1.1512486002239641</v>
      </c>
      <c r="Q13" s="41">
        <v>520</v>
      </c>
      <c r="R13" s="44">
        <v>0.48076923076923078</v>
      </c>
    </row>
    <row r="14" spans="1:18" x14ac:dyDescent="0.45">
      <c r="A14" s="45" t="s">
        <v>21</v>
      </c>
      <c r="B14" s="40">
        <v>4521024</v>
      </c>
      <c r="C14" s="40">
        <v>3653631</v>
      </c>
      <c r="D14" s="40">
        <v>1833385</v>
      </c>
      <c r="E14" s="41">
        <v>1820246</v>
      </c>
      <c r="F14" s="46">
        <v>867028</v>
      </c>
      <c r="G14" s="41">
        <v>435328</v>
      </c>
      <c r="H14" s="41">
        <v>431700</v>
      </c>
      <c r="I14" s="41">
        <v>365</v>
      </c>
      <c r="J14" s="41">
        <v>179</v>
      </c>
      <c r="K14" s="41">
        <v>186</v>
      </c>
      <c r="L14" s="42"/>
      <c r="M14" s="41">
        <v>3817805</v>
      </c>
      <c r="N14" s="43">
        <v>0.95699780371181875</v>
      </c>
      <c r="O14" s="47">
        <v>892500</v>
      </c>
      <c r="P14" s="43">
        <v>0.97145994397759106</v>
      </c>
      <c r="Q14" s="41">
        <v>800</v>
      </c>
      <c r="R14" s="44">
        <v>0.45624999999999999</v>
      </c>
    </row>
    <row r="15" spans="1:18" x14ac:dyDescent="0.45">
      <c r="A15" s="48" t="s">
        <v>22</v>
      </c>
      <c r="B15" s="40">
        <v>3001552</v>
      </c>
      <c r="C15" s="40">
        <v>2620215</v>
      </c>
      <c r="D15" s="40">
        <v>1314655</v>
      </c>
      <c r="E15" s="41">
        <v>1305560</v>
      </c>
      <c r="F15" s="46">
        <v>380512</v>
      </c>
      <c r="G15" s="41">
        <v>191482</v>
      </c>
      <c r="H15" s="41">
        <v>189030</v>
      </c>
      <c r="I15" s="41">
        <v>825</v>
      </c>
      <c r="J15" s="41">
        <v>418</v>
      </c>
      <c r="K15" s="41">
        <v>407</v>
      </c>
      <c r="L15" s="42"/>
      <c r="M15" s="41">
        <v>2665850</v>
      </c>
      <c r="N15" s="43">
        <v>0.98288163249995308</v>
      </c>
      <c r="O15" s="47">
        <v>375900</v>
      </c>
      <c r="P15" s="43">
        <v>1.0122692205373769</v>
      </c>
      <c r="Q15" s="41">
        <v>1100</v>
      </c>
      <c r="R15" s="44">
        <v>0.75</v>
      </c>
    </row>
    <row r="16" spans="1:18" x14ac:dyDescent="0.45">
      <c r="A16" s="45" t="s">
        <v>23</v>
      </c>
      <c r="B16" s="40">
        <v>2948905</v>
      </c>
      <c r="C16" s="40">
        <v>2101744</v>
      </c>
      <c r="D16" s="40">
        <v>1055006</v>
      </c>
      <c r="E16" s="41">
        <v>1046738</v>
      </c>
      <c r="F16" s="46">
        <v>846947</v>
      </c>
      <c r="G16" s="41">
        <v>425076</v>
      </c>
      <c r="H16" s="41">
        <v>421871</v>
      </c>
      <c r="I16" s="41">
        <v>214</v>
      </c>
      <c r="J16" s="41">
        <v>94</v>
      </c>
      <c r="K16" s="41">
        <v>120</v>
      </c>
      <c r="L16" s="42"/>
      <c r="M16" s="41">
        <v>2297295</v>
      </c>
      <c r="N16" s="43">
        <v>0.91487771487771485</v>
      </c>
      <c r="O16" s="47">
        <v>887500</v>
      </c>
      <c r="P16" s="43">
        <v>0.95430647887323938</v>
      </c>
      <c r="Q16" s="41">
        <v>320</v>
      </c>
      <c r="R16" s="44">
        <v>0.66874999999999996</v>
      </c>
    </row>
    <row r="17" spans="1:18" x14ac:dyDescent="0.45">
      <c r="A17" s="45" t="s">
        <v>24</v>
      </c>
      <c r="B17" s="40">
        <v>11320339</v>
      </c>
      <c r="C17" s="40">
        <v>9633451</v>
      </c>
      <c r="D17" s="40">
        <v>4841032</v>
      </c>
      <c r="E17" s="41">
        <v>4792419</v>
      </c>
      <c r="F17" s="46">
        <v>1668883</v>
      </c>
      <c r="G17" s="41">
        <v>836205</v>
      </c>
      <c r="H17" s="41">
        <v>832678</v>
      </c>
      <c r="I17" s="41">
        <v>18005</v>
      </c>
      <c r="J17" s="41">
        <v>9038</v>
      </c>
      <c r="K17" s="41">
        <v>8967</v>
      </c>
      <c r="L17" s="42"/>
      <c r="M17" s="41">
        <v>10014010</v>
      </c>
      <c r="N17" s="43">
        <v>0.96199734172424434</v>
      </c>
      <c r="O17" s="47">
        <v>659400</v>
      </c>
      <c r="P17" s="43">
        <v>2.5309114346375492</v>
      </c>
      <c r="Q17" s="41">
        <v>37360</v>
      </c>
      <c r="R17" s="44">
        <v>0.48193254817987152</v>
      </c>
    </row>
    <row r="18" spans="1:18" x14ac:dyDescent="0.45">
      <c r="A18" s="45" t="s">
        <v>25</v>
      </c>
      <c r="B18" s="40">
        <v>9637684</v>
      </c>
      <c r="C18" s="40">
        <v>7950929</v>
      </c>
      <c r="D18" s="40">
        <v>3992436</v>
      </c>
      <c r="E18" s="41">
        <v>3958493</v>
      </c>
      <c r="F18" s="46">
        <v>1685986</v>
      </c>
      <c r="G18" s="41">
        <v>845028</v>
      </c>
      <c r="H18" s="41">
        <v>840958</v>
      </c>
      <c r="I18" s="41">
        <v>769</v>
      </c>
      <c r="J18" s="41">
        <v>357</v>
      </c>
      <c r="K18" s="41">
        <v>412</v>
      </c>
      <c r="L18" s="42"/>
      <c r="M18" s="41">
        <v>8239245</v>
      </c>
      <c r="N18" s="43">
        <v>0.96500698789755612</v>
      </c>
      <c r="O18" s="47">
        <v>643300</v>
      </c>
      <c r="P18" s="43">
        <v>2.6208394217316959</v>
      </c>
      <c r="Q18" s="41">
        <v>4340</v>
      </c>
      <c r="R18" s="44">
        <v>0.1771889400921659</v>
      </c>
    </row>
    <row r="19" spans="1:18" x14ac:dyDescent="0.45">
      <c r="A19" s="45" t="s">
        <v>26</v>
      </c>
      <c r="B19" s="40">
        <v>20871750</v>
      </c>
      <c r="C19" s="40">
        <v>15526225</v>
      </c>
      <c r="D19" s="40">
        <v>7796644</v>
      </c>
      <c r="E19" s="41">
        <v>7729581</v>
      </c>
      <c r="F19" s="46">
        <v>5332193</v>
      </c>
      <c r="G19" s="41">
        <v>2676273</v>
      </c>
      <c r="H19" s="41">
        <v>2655920</v>
      </c>
      <c r="I19" s="41">
        <v>13332</v>
      </c>
      <c r="J19" s="41">
        <v>6538</v>
      </c>
      <c r="K19" s="41">
        <v>6794</v>
      </c>
      <c r="L19" s="42"/>
      <c r="M19" s="41">
        <v>16651290</v>
      </c>
      <c r="N19" s="43">
        <v>0.93243376339010375</v>
      </c>
      <c r="O19" s="47">
        <v>10132950</v>
      </c>
      <c r="P19" s="43">
        <v>0.52622316304728634</v>
      </c>
      <c r="Q19" s="41">
        <v>43080</v>
      </c>
      <c r="R19" s="44">
        <v>0.30947075208913649</v>
      </c>
    </row>
    <row r="20" spans="1:18" x14ac:dyDescent="0.45">
      <c r="A20" s="45" t="s">
        <v>27</v>
      </c>
      <c r="B20" s="40">
        <v>14103784</v>
      </c>
      <c r="C20" s="40">
        <v>10776460</v>
      </c>
      <c r="D20" s="40">
        <v>5407948</v>
      </c>
      <c r="E20" s="41">
        <v>5368512</v>
      </c>
      <c r="F20" s="46">
        <v>3321246</v>
      </c>
      <c r="G20" s="41">
        <v>1663554</v>
      </c>
      <c r="H20" s="41">
        <v>1657692</v>
      </c>
      <c r="I20" s="41">
        <v>6078</v>
      </c>
      <c r="J20" s="41">
        <v>3064</v>
      </c>
      <c r="K20" s="41">
        <v>3014</v>
      </c>
      <c r="L20" s="42"/>
      <c r="M20" s="41">
        <v>11232435</v>
      </c>
      <c r="N20" s="43">
        <v>0.95940550735437147</v>
      </c>
      <c r="O20" s="47">
        <v>1939600</v>
      </c>
      <c r="P20" s="43">
        <v>1.7123355330996082</v>
      </c>
      <c r="Q20" s="41">
        <v>11520</v>
      </c>
      <c r="R20" s="44">
        <v>0.52760416666666665</v>
      </c>
    </row>
    <row r="21" spans="1:18" x14ac:dyDescent="0.45">
      <c r="A21" s="45" t="s">
        <v>28</v>
      </c>
      <c r="B21" s="40">
        <v>3460610</v>
      </c>
      <c r="C21" s="40">
        <v>2892286</v>
      </c>
      <c r="D21" s="40">
        <v>1450022</v>
      </c>
      <c r="E21" s="41">
        <v>1442264</v>
      </c>
      <c r="F21" s="46">
        <v>568246</v>
      </c>
      <c r="G21" s="41">
        <v>285274</v>
      </c>
      <c r="H21" s="41">
        <v>282972</v>
      </c>
      <c r="I21" s="41">
        <v>78</v>
      </c>
      <c r="J21" s="41">
        <v>35</v>
      </c>
      <c r="K21" s="41">
        <v>43</v>
      </c>
      <c r="L21" s="42"/>
      <c r="M21" s="41">
        <v>3044605</v>
      </c>
      <c r="N21" s="43">
        <v>0.94997085007743209</v>
      </c>
      <c r="O21" s="47">
        <v>584800</v>
      </c>
      <c r="P21" s="43">
        <v>0.97169288645690832</v>
      </c>
      <c r="Q21" s="41">
        <v>240</v>
      </c>
      <c r="R21" s="44">
        <v>0.32500000000000001</v>
      </c>
    </row>
    <row r="22" spans="1:18" x14ac:dyDescent="0.45">
      <c r="A22" s="45" t="s">
        <v>29</v>
      </c>
      <c r="B22" s="40">
        <v>1642332</v>
      </c>
      <c r="C22" s="40">
        <v>1456861</v>
      </c>
      <c r="D22" s="40">
        <v>730627</v>
      </c>
      <c r="E22" s="41">
        <v>726234</v>
      </c>
      <c r="F22" s="46">
        <v>185260</v>
      </c>
      <c r="G22" s="41">
        <v>92886</v>
      </c>
      <c r="H22" s="41">
        <v>92374</v>
      </c>
      <c r="I22" s="41">
        <v>211</v>
      </c>
      <c r="J22" s="41">
        <v>110</v>
      </c>
      <c r="K22" s="41">
        <v>101</v>
      </c>
      <c r="L22" s="42"/>
      <c r="M22" s="41">
        <v>1495920</v>
      </c>
      <c r="N22" s="43">
        <v>0.97388964650516074</v>
      </c>
      <c r="O22" s="47">
        <v>176600</v>
      </c>
      <c r="P22" s="43">
        <v>1.0490373725934314</v>
      </c>
      <c r="Q22" s="41">
        <v>400</v>
      </c>
      <c r="R22" s="44">
        <v>0.52749999999999997</v>
      </c>
    </row>
    <row r="23" spans="1:18" x14ac:dyDescent="0.45">
      <c r="A23" s="45" t="s">
        <v>30</v>
      </c>
      <c r="B23" s="40">
        <v>1695895</v>
      </c>
      <c r="C23" s="40">
        <v>1490569</v>
      </c>
      <c r="D23" s="40">
        <v>748025</v>
      </c>
      <c r="E23" s="41">
        <v>742544</v>
      </c>
      <c r="F23" s="46">
        <v>204327</v>
      </c>
      <c r="G23" s="41">
        <v>102593</v>
      </c>
      <c r="H23" s="41">
        <v>101734</v>
      </c>
      <c r="I23" s="41">
        <v>999</v>
      </c>
      <c r="J23" s="41">
        <v>505</v>
      </c>
      <c r="K23" s="41">
        <v>494</v>
      </c>
      <c r="L23" s="42"/>
      <c r="M23" s="41">
        <v>1528130</v>
      </c>
      <c r="N23" s="43">
        <v>0.97542028492340316</v>
      </c>
      <c r="O23" s="47">
        <v>220900</v>
      </c>
      <c r="P23" s="43">
        <v>0.92497510185604348</v>
      </c>
      <c r="Q23" s="41">
        <v>1080</v>
      </c>
      <c r="R23" s="44">
        <v>0.92500000000000004</v>
      </c>
    </row>
    <row r="24" spans="1:18" x14ac:dyDescent="0.45">
      <c r="A24" s="45" t="s">
        <v>31</v>
      </c>
      <c r="B24" s="40">
        <v>1166338</v>
      </c>
      <c r="C24" s="40">
        <v>1025685</v>
      </c>
      <c r="D24" s="40">
        <v>514669</v>
      </c>
      <c r="E24" s="41">
        <v>511016</v>
      </c>
      <c r="F24" s="46">
        <v>140578</v>
      </c>
      <c r="G24" s="41">
        <v>70821</v>
      </c>
      <c r="H24" s="41">
        <v>69757</v>
      </c>
      <c r="I24" s="41">
        <v>75</v>
      </c>
      <c r="J24" s="41">
        <v>33</v>
      </c>
      <c r="K24" s="41">
        <v>42</v>
      </c>
      <c r="L24" s="42"/>
      <c r="M24" s="41">
        <v>1055970</v>
      </c>
      <c r="N24" s="43">
        <v>0.97132020796045337</v>
      </c>
      <c r="O24" s="47">
        <v>145200</v>
      </c>
      <c r="P24" s="43">
        <v>0.96816804407713497</v>
      </c>
      <c r="Q24" s="41">
        <v>140</v>
      </c>
      <c r="R24" s="44">
        <v>0.5357142857142857</v>
      </c>
    </row>
    <row r="25" spans="1:18" x14ac:dyDescent="0.45">
      <c r="A25" s="45" t="s">
        <v>32</v>
      </c>
      <c r="B25" s="40">
        <v>1249118</v>
      </c>
      <c r="C25" s="40">
        <v>1101502</v>
      </c>
      <c r="D25" s="40">
        <v>552676</v>
      </c>
      <c r="E25" s="41">
        <v>548826</v>
      </c>
      <c r="F25" s="46">
        <v>147589</v>
      </c>
      <c r="G25" s="41">
        <v>74305</v>
      </c>
      <c r="H25" s="41">
        <v>73284</v>
      </c>
      <c r="I25" s="41">
        <v>27</v>
      </c>
      <c r="J25" s="41">
        <v>10</v>
      </c>
      <c r="K25" s="41">
        <v>17</v>
      </c>
      <c r="L25" s="42"/>
      <c r="M25" s="41">
        <v>1183790</v>
      </c>
      <c r="N25" s="43">
        <v>0.9304876709551525</v>
      </c>
      <c r="O25" s="47">
        <v>139400</v>
      </c>
      <c r="P25" s="43">
        <v>1.0587446197991393</v>
      </c>
      <c r="Q25" s="41">
        <v>280</v>
      </c>
      <c r="R25" s="44">
        <v>9.6428571428571433E-2</v>
      </c>
    </row>
    <row r="26" spans="1:18" x14ac:dyDescent="0.45">
      <c r="A26" s="45" t="s">
        <v>33</v>
      </c>
      <c r="B26" s="40">
        <v>3162962</v>
      </c>
      <c r="C26" s="40">
        <v>2877109</v>
      </c>
      <c r="D26" s="40">
        <v>1443436</v>
      </c>
      <c r="E26" s="41">
        <v>1433673</v>
      </c>
      <c r="F26" s="46">
        <v>285740</v>
      </c>
      <c r="G26" s="41">
        <v>143805</v>
      </c>
      <c r="H26" s="41">
        <v>141935</v>
      </c>
      <c r="I26" s="41">
        <v>113</v>
      </c>
      <c r="J26" s="41">
        <v>55</v>
      </c>
      <c r="K26" s="41">
        <v>58</v>
      </c>
      <c r="L26" s="42"/>
      <c r="M26" s="41">
        <v>2966670</v>
      </c>
      <c r="N26" s="43">
        <v>0.96981093279670472</v>
      </c>
      <c r="O26" s="47">
        <v>268100</v>
      </c>
      <c r="P26" s="43">
        <v>1.0657963446475196</v>
      </c>
      <c r="Q26" s="41">
        <v>140</v>
      </c>
      <c r="R26" s="44">
        <v>0.80714285714285716</v>
      </c>
    </row>
    <row r="27" spans="1:18" x14ac:dyDescent="0.45">
      <c r="A27" s="45" t="s">
        <v>34</v>
      </c>
      <c r="B27" s="40">
        <v>3059198</v>
      </c>
      <c r="C27" s="40">
        <v>2719530</v>
      </c>
      <c r="D27" s="40">
        <v>1363460</v>
      </c>
      <c r="E27" s="41">
        <v>1356070</v>
      </c>
      <c r="F27" s="46">
        <v>337541</v>
      </c>
      <c r="G27" s="41">
        <v>170013</v>
      </c>
      <c r="H27" s="41">
        <v>167528</v>
      </c>
      <c r="I27" s="41">
        <v>2127</v>
      </c>
      <c r="J27" s="41">
        <v>1066</v>
      </c>
      <c r="K27" s="41">
        <v>1061</v>
      </c>
      <c r="L27" s="42"/>
      <c r="M27" s="41">
        <v>2792925</v>
      </c>
      <c r="N27" s="43">
        <v>0.97372109884798197</v>
      </c>
      <c r="O27" s="47">
        <v>279600</v>
      </c>
      <c r="P27" s="43">
        <v>1.207228183118741</v>
      </c>
      <c r="Q27" s="41">
        <v>2560</v>
      </c>
      <c r="R27" s="44">
        <v>0.83085937499999996</v>
      </c>
    </row>
    <row r="28" spans="1:18" x14ac:dyDescent="0.45">
      <c r="A28" s="45" t="s">
        <v>35</v>
      </c>
      <c r="B28" s="40">
        <v>5801184</v>
      </c>
      <c r="C28" s="40">
        <v>5024933</v>
      </c>
      <c r="D28" s="40">
        <v>2521111</v>
      </c>
      <c r="E28" s="41">
        <v>2503822</v>
      </c>
      <c r="F28" s="46">
        <v>776079</v>
      </c>
      <c r="G28" s="41">
        <v>389236</v>
      </c>
      <c r="H28" s="41">
        <v>386843</v>
      </c>
      <c r="I28" s="41">
        <v>172</v>
      </c>
      <c r="J28" s="41">
        <v>88</v>
      </c>
      <c r="K28" s="41">
        <v>84</v>
      </c>
      <c r="L28" s="42"/>
      <c r="M28" s="41">
        <v>5069320</v>
      </c>
      <c r="N28" s="43">
        <v>0.9912439932772048</v>
      </c>
      <c r="O28" s="47">
        <v>752600</v>
      </c>
      <c r="P28" s="43">
        <v>1.0311971830985915</v>
      </c>
      <c r="Q28" s="41">
        <v>1040</v>
      </c>
      <c r="R28" s="44">
        <v>0.16538461538461538</v>
      </c>
    </row>
    <row r="29" spans="1:18" x14ac:dyDescent="0.45">
      <c r="A29" s="45" t="s">
        <v>36</v>
      </c>
      <c r="B29" s="40">
        <v>11033518</v>
      </c>
      <c r="C29" s="40">
        <v>8608980</v>
      </c>
      <c r="D29" s="40">
        <v>4319737</v>
      </c>
      <c r="E29" s="41">
        <v>4289243</v>
      </c>
      <c r="F29" s="46">
        <v>2423825</v>
      </c>
      <c r="G29" s="41">
        <v>1216245</v>
      </c>
      <c r="H29" s="41">
        <v>1207580</v>
      </c>
      <c r="I29" s="41">
        <v>713</v>
      </c>
      <c r="J29" s="41">
        <v>341</v>
      </c>
      <c r="K29" s="41">
        <v>372</v>
      </c>
      <c r="L29" s="42"/>
      <c r="M29" s="41">
        <v>9367210</v>
      </c>
      <c r="N29" s="43">
        <v>0.91905487332941183</v>
      </c>
      <c r="O29" s="47">
        <v>2709600</v>
      </c>
      <c r="P29" s="43">
        <v>0.89453240330676109</v>
      </c>
      <c r="Q29" s="41">
        <v>1300</v>
      </c>
      <c r="R29" s="44">
        <v>0.54846153846153844</v>
      </c>
    </row>
    <row r="30" spans="1:18" x14ac:dyDescent="0.45">
      <c r="A30" s="45" t="s">
        <v>37</v>
      </c>
      <c r="B30" s="40">
        <v>2719814</v>
      </c>
      <c r="C30" s="40">
        <v>2450090</v>
      </c>
      <c r="D30" s="40">
        <v>1228873</v>
      </c>
      <c r="E30" s="41">
        <v>1221217</v>
      </c>
      <c r="F30" s="46">
        <v>269259</v>
      </c>
      <c r="G30" s="41">
        <v>135473</v>
      </c>
      <c r="H30" s="41">
        <v>133786</v>
      </c>
      <c r="I30" s="41">
        <v>465</v>
      </c>
      <c r="J30" s="41">
        <v>240</v>
      </c>
      <c r="K30" s="41">
        <v>225</v>
      </c>
      <c r="L30" s="42"/>
      <c r="M30" s="41">
        <v>2526315</v>
      </c>
      <c r="N30" s="43">
        <v>0.96982759473779001</v>
      </c>
      <c r="O30" s="47">
        <v>239400</v>
      </c>
      <c r="P30" s="43">
        <v>1.1247243107769425</v>
      </c>
      <c r="Q30" s="41">
        <v>780</v>
      </c>
      <c r="R30" s="44">
        <v>0.59615384615384615</v>
      </c>
    </row>
    <row r="31" spans="1:18" x14ac:dyDescent="0.45">
      <c r="A31" s="45" t="s">
        <v>38</v>
      </c>
      <c r="B31" s="40">
        <v>2143583</v>
      </c>
      <c r="C31" s="40">
        <v>1775352</v>
      </c>
      <c r="D31" s="40">
        <v>891120</v>
      </c>
      <c r="E31" s="41">
        <v>884232</v>
      </c>
      <c r="F31" s="46">
        <v>368139</v>
      </c>
      <c r="G31" s="41">
        <v>184470</v>
      </c>
      <c r="H31" s="41">
        <v>183669</v>
      </c>
      <c r="I31" s="41">
        <v>92</v>
      </c>
      <c r="J31" s="41">
        <v>51</v>
      </c>
      <c r="K31" s="41">
        <v>41</v>
      </c>
      <c r="L31" s="42"/>
      <c r="M31" s="41">
        <v>1812680</v>
      </c>
      <c r="N31" s="43">
        <v>0.97940728644879405</v>
      </c>
      <c r="O31" s="47">
        <v>348300</v>
      </c>
      <c r="P31" s="43">
        <v>1.056959517657192</v>
      </c>
      <c r="Q31" s="41">
        <v>240</v>
      </c>
      <c r="R31" s="44">
        <v>0.38333333333333336</v>
      </c>
    </row>
    <row r="32" spans="1:18" x14ac:dyDescent="0.45">
      <c r="A32" s="45" t="s">
        <v>39</v>
      </c>
      <c r="B32" s="40">
        <v>3707640</v>
      </c>
      <c r="C32" s="40">
        <v>3057951</v>
      </c>
      <c r="D32" s="40">
        <v>1534219</v>
      </c>
      <c r="E32" s="41">
        <v>1523732</v>
      </c>
      <c r="F32" s="46">
        <v>649196</v>
      </c>
      <c r="G32" s="41">
        <v>326079</v>
      </c>
      <c r="H32" s="41">
        <v>323117</v>
      </c>
      <c r="I32" s="41">
        <v>493</v>
      </c>
      <c r="J32" s="41">
        <v>254</v>
      </c>
      <c r="K32" s="41">
        <v>239</v>
      </c>
      <c r="L32" s="42"/>
      <c r="M32" s="41">
        <v>3221295</v>
      </c>
      <c r="N32" s="43">
        <v>0.94929244294608228</v>
      </c>
      <c r="O32" s="47">
        <v>704200</v>
      </c>
      <c r="P32" s="43">
        <v>0.92189150809429143</v>
      </c>
      <c r="Q32" s="41">
        <v>1060</v>
      </c>
      <c r="R32" s="44">
        <v>0.46509433962264152</v>
      </c>
    </row>
    <row r="33" spans="1:18" x14ac:dyDescent="0.45">
      <c r="A33" s="45" t="s">
        <v>40</v>
      </c>
      <c r="B33" s="40">
        <v>12758906</v>
      </c>
      <c r="C33" s="40">
        <v>9831856</v>
      </c>
      <c r="D33" s="40">
        <v>4935589</v>
      </c>
      <c r="E33" s="41">
        <v>4896267</v>
      </c>
      <c r="F33" s="46">
        <v>2863257</v>
      </c>
      <c r="G33" s="41">
        <v>1435882</v>
      </c>
      <c r="H33" s="41">
        <v>1427375</v>
      </c>
      <c r="I33" s="41">
        <v>63793</v>
      </c>
      <c r="J33" s="41">
        <v>32141</v>
      </c>
      <c r="K33" s="41">
        <v>31652</v>
      </c>
      <c r="L33" s="42"/>
      <c r="M33" s="41">
        <v>10874665</v>
      </c>
      <c r="N33" s="43">
        <v>0.90410656328263905</v>
      </c>
      <c r="O33" s="47">
        <v>3481300</v>
      </c>
      <c r="P33" s="43">
        <v>0.82246775629793467</v>
      </c>
      <c r="Q33" s="41">
        <v>72560</v>
      </c>
      <c r="R33" s="44">
        <v>0.87917585446527013</v>
      </c>
    </row>
    <row r="34" spans="1:18" x14ac:dyDescent="0.45">
      <c r="A34" s="45" t="s">
        <v>41</v>
      </c>
      <c r="B34" s="40">
        <v>8192253</v>
      </c>
      <c r="C34" s="40">
        <v>6812157</v>
      </c>
      <c r="D34" s="40">
        <v>3417927</v>
      </c>
      <c r="E34" s="41">
        <v>3394230</v>
      </c>
      <c r="F34" s="46">
        <v>1378989</v>
      </c>
      <c r="G34" s="41">
        <v>693352</v>
      </c>
      <c r="H34" s="41">
        <v>685637</v>
      </c>
      <c r="I34" s="41">
        <v>1107</v>
      </c>
      <c r="J34" s="41">
        <v>546</v>
      </c>
      <c r="K34" s="41">
        <v>561</v>
      </c>
      <c r="L34" s="42"/>
      <c r="M34" s="41">
        <v>7201135</v>
      </c>
      <c r="N34" s="43">
        <v>0.94598379283265766</v>
      </c>
      <c r="O34" s="47">
        <v>1135400</v>
      </c>
      <c r="P34" s="43">
        <v>1.2145402501321121</v>
      </c>
      <c r="Q34" s="41">
        <v>2420</v>
      </c>
      <c r="R34" s="44">
        <v>0.45743801652892563</v>
      </c>
    </row>
    <row r="35" spans="1:18" x14ac:dyDescent="0.45">
      <c r="A35" s="45" t="s">
        <v>42</v>
      </c>
      <c r="B35" s="40">
        <v>2012183</v>
      </c>
      <c r="C35" s="40">
        <v>1790630</v>
      </c>
      <c r="D35" s="40">
        <v>898439</v>
      </c>
      <c r="E35" s="41">
        <v>892191</v>
      </c>
      <c r="F35" s="46">
        <v>221370</v>
      </c>
      <c r="G35" s="41">
        <v>110965</v>
      </c>
      <c r="H35" s="41">
        <v>110405</v>
      </c>
      <c r="I35" s="41">
        <v>183</v>
      </c>
      <c r="J35" s="41">
        <v>89</v>
      </c>
      <c r="K35" s="41">
        <v>94</v>
      </c>
      <c r="L35" s="42"/>
      <c r="M35" s="41">
        <v>1912600</v>
      </c>
      <c r="N35" s="43">
        <v>0.93622817107602219</v>
      </c>
      <c r="O35" s="47">
        <v>127300</v>
      </c>
      <c r="P35" s="43">
        <v>1.7389630793401414</v>
      </c>
      <c r="Q35" s="41">
        <v>680</v>
      </c>
      <c r="R35" s="44">
        <v>0.26911764705882352</v>
      </c>
    </row>
    <row r="36" spans="1:18" x14ac:dyDescent="0.45">
      <c r="A36" s="45" t="s">
        <v>43</v>
      </c>
      <c r="B36" s="40">
        <v>1367400</v>
      </c>
      <c r="C36" s="40">
        <v>1305622</v>
      </c>
      <c r="D36" s="40">
        <v>655460</v>
      </c>
      <c r="E36" s="41">
        <v>650162</v>
      </c>
      <c r="F36" s="46">
        <v>61703</v>
      </c>
      <c r="G36" s="41">
        <v>30980</v>
      </c>
      <c r="H36" s="41">
        <v>30723</v>
      </c>
      <c r="I36" s="41">
        <v>75</v>
      </c>
      <c r="J36" s="41">
        <v>39</v>
      </c>
      <c r="K36" s="41">
        <v>36</v>
      </c>
      <c r="L36" s="42"/>
      <c r="M36" s="41">
        <v>1350145</v>
      </c>
      <c r="N36" s="43">
        <v>0.96702354191586826</v>
      </c>
      <c r="O36" s="47">
        <v>46100</v>
      </c>
      <c r="P36" s="43">
        <v>1.3384598698481562</v>
      </c>
      <c r="Q36" s="41">
        <v>160</v>
      </c>
      <c r="R36" s="44">
        <v>0.46875</v>
      </c>
    </row>
    <row r="37" spans="1:18" x14ac:dyDescent="0.45">
      <c r="A37" s="45" t="s">
        <v>44</v>
      </c>
      <c r="B37" s="40">
        <v>797801</v>
      </c>
      <c r="C37" s="40">
        <v>698230</v>
      </c>
      <c r="D37" s="40">
        <v>350476</v>
      </c>
      <c r="E37" s="41">
        <v>347754</v>
      </c>
      <c r="F37" s="46">
        <v>99509</v>
      </c>
      <c r="G37" s="41">
        <v>49959</v>
      </c>
      <c r="H37" s="41">
        <v>49550</v>
      </c>
      <c r="I37" s="41">
        <v>62</v>
      </c>
      <c r="J37" s="41">
        <v>30</v>
      </c>
      <c r="K37" s="41">
        <v>32</v>
      </c>
      <c r="L37" s="42"/>
      <c r="M37" s="41">
        <v>762360</v>
      </c>
      <c r="N37" s="43">
        <v>0.91587963691694207</v>
      </c>
      <c r="O37" s="47">
        <v>110800</v>
      </c>
      <c r="P37" s="43">
        <v>0.89809566787003614</v>
      </c>
      <c r="Q37" s="41">
        <v>340</v>
      </c>
      <c r="R37" s="44">
        <v>0.18235294117647058</v>
      </c>
    </row>
    <row r="38" spans="1:18" x14ac:dyDescent="0.45">
      <c r="A38" s="45" t="s">
        <v>45</v>
      </c>
      <c r="B38" s="40">
        <v>1014601</v>
      </c>
      <c r="C38" s="40">
        <v>959431</v>
      </c>
      <c r="D38" s="40">
        <v>481636</v>
      </c>
      <c r="E38" s="41">
        <v>477795</v>
      </c>
      <c r="F38" s="46">
        <v>55062</v>
      </c>
      <c r="G38" s="41">
        <v>27623</v>
      </c>
      <c r="H38" s="41">
        <v>27439</v>
      </c>
      <c r="I38" s="41">
        <v>108</v>
      </c>
      <c r="J38" s="41">
        <v>50</v>
      </c>
      <c r="K38" s="41">
        <v>58</v>
      </c>
      <c r="L38" s="42"/>
      <c r="M38" s="41">
        <v>999500</v>
      </c>
      <c r="N38" s="43">
        <v>0.95991095547773886</v>
      </c>
      <c r="O38" s="47">
        <v>47400</v>
      </c>
      <c r="P38" s="43">
        <v>1.1616455696202532</v>
      </c>
      <c r="Q38" s="41">
        <v>680</v>
      </c>
      <c r="R38" s="44">
        <v>0.1588235294117647</v>
      </c>
    </row>
    <row r="39" spans="1:18" x14ac:dyDescent="0.45">
      <c r="A39" s="45" t="s">
        <v>46</v>
      </c>
      <c r="B39" s="40">
        <v>2698016</v>
      </c>
      <c r="C39" s="40">
        <v>2365917</v>
      </c>
      <c r="D39" s="40">
        <v>1187542</v>
      </c>
      <c r="E39" s="41">
        <v>1178375</v>
      </c>
      <c r="F39" s="46">
        <v>331793</v>
      </c>
      <c r="G39" s="41">
        <v>166570</v>
      </c>
      <c r="H39" s="41">
        <v>165223</v>
      </c>
      <c r="I39" s="41">
        <v>306</v>
      </c>
      <c r="J39" s="41">
        <v>155</v>
      </c>
      <c r="K39" s="41">
        <v>151</v>
      </c>
      <c r="L39" s="42"/>
      <c r="M39" s="41">
        <v>2602930</v>
      </c>
      <c r="N39" s="43">
        <v>0.90894376721617565</v>
      </c>
      <c r="O39" s="47">
        <v>385900</v>
      </c>
      <c r="P39" s="43">
        <v>0.85979010106245146</v>
      </c>
      <c r="Q39" s="41">
        <v>700</v>
      </c>
      <c r="R39" s="44">
        <v>0.43714285714285717</v>
      </c>
    </row>
    <row r="40" spans="1:18" x14ac:dyDescent="0.45">
      <c r="A40" s="45" t="s">
        <v>47</v>
      </c>
      <c r="B40" s="40">
        <v>4063040</v>
      </c>
      <c r="C40" s="40">
        <v>3473956</v>
      </c>
      <c r="D40" s="40">
        <v>1743060</v>
      </c>
      <c r="E40" s="41">
        <v>1730896</v>
      </c>
      <c r="F40" s="46">
        <v>588969</v>
      </c>
      <c r="G40" s="41">
        <v>295892</v>
      </c>
      <c r="H40" s="41">
        <v>293077</v>
      </c>
      <c r="I40" s="41">
        <v>115</v>
      </c>
      <c r="J40" s="41">
        <v>59</v>
      </c>
      <c r="K40" s="41">
        <v>56</v>
      </c>
      <c r="L40" s="42"/>
      <c r="M40" s="41">
        <v>3674330</v>
      </c>
      <c r="N40" s="43">
        <v>0.94546652042685331</v>
      </c>
      <c r="O40" s="47">
        <v>616200</v>
      </c>
      <c r="P40" s="43">
        <v>0.95580817916260952</v>
      </c>
      <c r="Q40" s="41">
        <v>1140</v>
      </c>
      <c r="R40" s="44">
        <v>0.10087719298245613</v>
      </c>
    </row>
    <row r="41" spans="1:18" x14ac:dyDescent="0.45">
      <c r="A41" s="45" t="s">
        <v>48</v>
      </c>
      <c r="B41" s="40">
        <v>1992021</v>
      </c>
      <c r="C41" s="40">
        <v>1780338</v>
      </c>
      <c r="D41" s="40">
        <v>893336</v>
      </c>
      <c r="E41" s="41">
        <v>887002</v>
      </c>
      <c r="F41" s="46">
        <v>211630</v>
      </c>
      <c r="G41" s="41">
        <v>106348</v>
      </c>
      <c r="H41" s="41">
        <v>105282</v>
      </c>
      <c r="I41" s="41">
        <v>53</v>
      </c>
      <c r="J41" s="41">
        <v>31</v>
      </c>
      <c r="K41" s="41">
        <v>22</v>
      </c>
      <c r="L41" s="42"/>
      <c r="M41" s="41">
        <v>1896275</v>
      </c>
      <c r="N41" s="43">
        <v>0.93886066103281429</v>
      </c>
      <c r="O41" s="47">
        <v>210200</v>
      </c>
      <c r="P41" s="43">
        <v>1.006803044719315</v>
      </c>
      <c r="Q41" s="41">
        <v>320</v>
      </c>
      <c r="R41" s="44">
        <v>0.16562499999999999</v>
      </c>
    </row>
    <row r="42" spans="1:18" x14ac:dyDescent="0.45">
      <c r="A42" s="45" t="s">
        <v>49</v>
      </c>
      <c r="B42" s="40">
        <v>1071803</v>
      </c>
      <c r="C42" s="40">
        <v>920506</v>
      </c>
      <c r="D42" s="40">
        <v>461816</v>
      </c>
      <c r="E42" s="41">
        <v>458690</v>
      </c>
      <c r="F42" s="46">
        <v>151134</v>
      </c>
      <c r="G42" s="41">
        <v>75730</v>
      </c>
      <c r="H42" s="41">
        <v>75404</v>
      </c>
      <c r="I42" s="41">
        <v>163</v>
      </c>
      <c r="J42" s="41">
        <v>79</v>
      </c>
      <c r="K42" s="41">
        <v>84</v>
      </c>
      <c r="L42" s="42"/>
      <c r="M42" s="41">
        <v>956405</v>
      </c>
      <c r="N42" s="43">
        <v>0.96246464625341777</v>
      </c>
      <c r="O42" s="47">
        <v>152900</v>
      </c>
      <c r="P42" s="43">
        <v>0.98844996729888812</v>
      </c>
      <c r="Q42" s="41">
        <v>640</v>
      </c>
      <c r="R42" s="44">
        <v>0.25468750000000001</v>
      </c>
    </row>
    <row r="43" spans="1:18" x14ac:dyDescent="0.45">
      <c r="A43" s="45" t="s">
        <v>50</v>
      </c>
      <c r="B43" s="40">
        <v>1416190</v>
      </c>
      <c r="C43" s="40">
        <v>1304442</v>
      </c>
      <c r="D43" s="40">
        <v>654607</v>
      </c>
      <c r="E43" s="41">
        <v>649835</v>
      </c>
      <c r="F43" s="46">
        <v>111575</v>
      </c>
      <c r="G43" s="41">
        <v>55886</v>
      </c>
      <c r="H43" s="41">
        <v>55689</v>
      </c>
      <c r="I43" s="41">
        <v>173</v>
      </c>
      <c r="J43" s="41">
        <v>85</v>
      </c>
      <c r="K43" s="41">
        <v>88</v>
      </c>
      <c r="L43" s="42"/>
      <c r="M43" s="41">
        <v>1356910</v>
      </c>
      <c r="N43" s="43">
        <v>0.96133273393224317</v>
      </c>
      <c r="O43" s="47">
        <v>102300</v>
      </c>
      <c r="P43" s="43">
        <v>1.0906647116324535</v>
      </c>
      <c r="Q43" s="41">
        <v>200</v>
      </c>
      <c r="R43" s="44">
        <v>0.86499999999999999</v>
      </c>
    </row>
    <row r="44" spans="1:18" x14ac:dyDescent="0.45">
      <c r="A44" s="45" t="s">
        <v>51</v>
      </c>
      <c r="B44" s="40">
        <v>2011010</v>
      </c>
      <c r="C44" s="40">
        <v>1879450</v>
      </c>
      <c r="D44" s="40">
        <v>942877</v>
      </c>
      <c r="E44" s="41">
        <v>936573</v>
      </c>
      <c r="F44" s="46">
        <v>131505</v>
      </c>
      <c r="G44" s="41">
        <v>66265</v>
      </c>
      <c r="H44" s="41">
        <v>65240</v>
      </c>
      <c r="I44" s="41">
        <v>55</v>
      </c>
      <c r="J44" s="41">
        <v>27</v>
      </c>
      <c r="K44" s="41">
        <v>28</v>
      </c>
      <c r="L44" s="42"/>
      <c r="M44" s="41">
        <v>1950450</v>
      </c>
      <c r="N44" s="43">
        <v>0.96359814401804711</v>
      </c>
      <c r="O44" s="47">
        <v>128400</v>
      </c>
      <c r="P44" s="43">
        <v>1.0241822429906542</v>
      </c>
      <c r="Q44" s="41">
        <v>100</v>
      </c>
      <c r="R44" s="44">
        <v>0.55000000000000004</v>
      </c>
    </row>
    <row r="45" spans="1:18" x14ac:dyDescent="0.45">
      <c r="A45" s="45" t="s">
        <v>52</v>
      </c>
      <c r="B45" s="40">
        <v>1018350</v>
      </c>
      <c r="C45" s="40">
        <v>960133</v>
      </c>
      <c r="D45" s="40">
        <v>482361</v>
      </c>
      <c r="E45" s="41">
        <v>477772</v>
      </c>
      <c r="F45" s="46">
        <v>58146</v>
      </c>
      <c r="G45" s="41">
        <v>29230</v>
      </c>
      <c r="H45" s="41">
        <v>28916</v>
      </c>
      <c r="I45" s="41">
        <v>71</v>
      </c>
      <c r="J45" s="41">
        <v>32</v>
      </c>
      <c r="K45" s="41">
        <v>39</v>
      </c>
      <c r="L45" s="42"/>
      <c r="M45" s="41">
        <v>1007095</v>
      </c>
      <c r="N45" s="43">
        <v>0.95336884802327482</v>
      </c>
      <c r="O45" s="47">
        <v>55600</v>
      </c>
      <c r="P45" s="43">
        <v>1.0457913669064749</v>
      </c>
      <c r="Q45" s="41">
        <v>140</v>
      </c>
      <c r="R45" s="44">
        <v>0.50714285714285712</v>
      </c>
    </row>
    <row r="46" spans="1:18" x14ac:dyDescent="0.45">
      <c r="A46" s="45" t="s">
        <v>53</v>
      </c>
      <c r="B46" s="40">
        <v>7523859</v>
      </c>
      <c r="C46" s="40">
        <v>6555228</v>
      </c>
      <c r="D46" s="40">
        <v>3293683</v>
      </c>
      <c r="E46" s="41">
        <v>3261545</v>
      </c>
      <c r="F46" s="46">
        <v>968446</v>
      </c>
      <c r="G46" s="41">
        <v>488841</v>
      </c>
      <c r="H46" s="41">
        <v>479605</v>
      </c>
      <c r="I46" s="41">
        <v>185</v>
      </c>
      <c r="J46" s="41">
        <v>100</v>
      </c>
      <c r="K46" s="41">
        <v>85</v>
      </c>
      <c r="L46" s="42"/>
      <c r="M46" s="41">
        <v>6600330</v>
      </c>
      <c r="N46" s="43">
        <v>0.99316670530109863</v>
      </c>
      <c r="O46" s="47">
        <v>1044200</v>
      </c>
      <c r="P46" s="43">
        <v>0.92745259528825896</v>
      </c>
      <c r="Q46" s="41">
        <v>700</v>
      </c>
      <c r="R46" s="44">
        <v>0.26428571428571429</v>
      </c>
    </row>
    <row r="47" spans="1:18" x14ac:dyDescent="0.45">
      <c r="A47" s="45" t="s">
        <v>54</v>
      </c>
      <c r="B47" s="40">
        <v>1167245</v>
      </c>
      <c r="C47" s="40">
        <v>1084050</v>
      </c>
      <c r="D47" s="40">
        <v>544136</v>
      </c>
      <c r="E47" s="41">
        <v>539914</v>
      </c>
      <c r="F47" s="46">
        <v>83179</v>
      </c>
      <c r="G47" s="41">
        <v>41916</v>
      </c>
      <c r="H47" s="41">
        <v>41263</v>
      </c>
      <c r="I47" s="41">
        <v>16</v>
      </c>
      <c r="J47" s="41">
        <v>5</v>
      </c>
      <c r="K47" s="41">
        <v>11</v>
      </c>
      <c r="L47" s="42"/>
      <c r="M47" s="41">
        <v>1153005</v>
      </c>
      <c r="N47" s="43">
        <v>0.94019540244838484</v>
      </c>
      <c r="O47" s="47">
        <v>74400</v>
      </c>
      <c r="P47" s="43">
        <v>1.1179973118279569</v>
      </c>
      <c r="Q47" s="41">
        <v>140</v>
      </c>
      <c r="R47" s="44">
        <v>0.11428571428571428</v>
      </c>
    </row>
    <row r="48" spans="1:18" x14ac:dyDescent="0.45">
      <c r="A48" s="45" t="s">
        <v>55</v>
      </c>
      <c r="B48" s="40">
        <v>1990142</v>
      </c>
      <c r="C48" s="40">
        <v>1707094</v>
      </c>
      <c r="D48" s="40">
        <v>857107</v>
      </c>
      <c r="E48" s="41">
        <v>849987</v>
      </c>
      <c r="F48" s="46">
        <v>283019</v>
      </c>
      <c r="G48" s="41">
        <v>141807</v>
      </c>
      <c r="H48" s="41">
        <v>141212</v>
      </c>
      <c r="I48" s="41">
        <v>29</v>
      </c>
      <c r="J48" s="41">
        <v>12</v>
      </c>
      <c r="K48" s="41">
        <v>17</v>
      </c>
      <c r="L48" s="42"/>
      <c r="M48" s="41">
        <v>1765650</v>
      </c>
      <c r="N48" s="43">
        <v>0.96683600940163683</v>
      </c>
      <c r="O48" s="47">
        <v>288800</v>
      </c>
      <c r="P48" s="43">
        <v>0.97998268698060942</v>
      </c>
      <c r="Q48" s="41">
        <v>160</v>
      </c>
      <c r="R48" s="44">
        <v>0.18124999999999999</v>
      </c>
    </row>
    <row r="49" spans="1:18" x14ac:dyDescent="0.45">
      <c r="A49" s="45" t="s">
        <v>56</v>
      </c>
      <c r="B49" s="40">
        <v>2612277</v>
      </c>
      <c r="C49" s="40">
        <v>2244965</v>
      </c>
      <c r="D49" s="40">
        <v>1126395</v>
      </c>
      <c r="E49" s="41">
        <v>1118570</v>
      </c>
      <c r="F49" s="46">
        <v>367063</v>
      </c>
      <c r="G49" s="41">
        <v>184142</v>
      </c>
      <c r="H49" s="41">
        <v>182921</v>
      </c>
      <c r="I49" s="41">
        <v>249</v>
      </c>
      <c r="J49" s="41">
        <v>125</v>
      </c>
      <c r="K49" s="41">
        <v>124</v>
      </c>
      <c r="L49" s="42"/>
      <c r="M49" s="41">
        <v>2331855</v>
      </c>
      <c r="N49" s="43">
        <v>0.96273782031901645</v>
      </c>
      <c r="O49" s="47">
        <v>349700</v>
      </c>
      <c r="P49" s="43">
        <v>1.0496511295396054</v>
      </c>
      <c r="Q49" s="41">
        <v>680</v>
      </c>
      <c r="R49" s="44">
        <v>0.36617647058823527</v>
      </c>
    </row>
    <row r="50" spans="1:18" x14ac:dyDescent="0.45">
      <c r="A50" s="45" t="s">
        <v>57</v>
      </c>
      <c r="B50" s="40">
        <v>1661329</v>
      </c>
      <c r="C50" s="40">
        <v>1526096</v>
      </c>
      <c r="D50" s="40">
        <v>766334</v>
      </c>
      <c r="E50" s="41">
        <v>759762</v>
      </c>
      <c r="F50" s="46">
        <v>135142</v>
      </c>
      <c r="G50" s="41">
        <v>67832</v>
      </c>
      <c r="H50" s="41">
        <v>67310</v>
      </c>
      <c r="I50" s="41">
        <v>91</v>
      </c>
      <c r="J50" s="41">
        <v>39</v>
      </c>
      <c r="K50" s="41">
        <v>52</v>
      </c>
      <c r="L50" s="42"/>
      <c r="M50" s="41">
        <v>1567325</v>
      </c>
      <c r="N50" s="43">
        <v>0.97369467085639549</v>
      </c>
      <c r="O50" s="47">
        <v>125500</v>
      </c>
      <c r="P50" s="43">
        <v>1.0768286852589641</v>
      </c>
      <c r="Q50" s="41">
        <v>340</v>
      </c>
      <c r="R50" s="44">
        <v>0.2676470588235294</v>
      </c>
    </row>
    <row r="51" spans="1:18" x14ac:dyDescent="0.45">
      <c r="A51" s="45" t="s">
        <v>58</v>
      </c>
      <c r="B51" s="40">
        <v>1574721</v>
      </c>
      <c r="C51" s="40">
        <v>1512270</v>
      </c>
      <c r="D51" s="40">
        <v>759308</v>
      </c>
      <c r="E51" s="41">
        <v>752962</v>
      </c>
      <c r="F51" s="46">
        <v>62424</v>
      </c>
      <c r="G51" s="41">
        <v>31352</v>
      </c>
      <c r="H51" s="41">
        <v>31072</v>
      </c>
      <c r="I51" s="41">
        <v>27</v>
      </c>
      <c r="J51" s="41">
        <v>10</v>
      </c>
      <c r="K51" s="41">
        <v>17</v>
      </c>
      <c r="L51" s="42"/>
      <c r="M51" s="41">
        <v>1576495</v>
      </c>
      <c r="N51" s="43">
        <v>0.95926089204215681</v>
      </c>
      <c r="O51" s="47">
        <v>55600</v>
      </c>
      <c r="P51" s="43">
        <v>1.1227338129496403</v>
      </c>
      <c r="Q51" s="41">
        <v>200</v>
      </c>
      <c r="R51" s="44">
        <v>0.13500000000000001</v>
      </c>
    </row>
    <row r="52" spans="1:18" x14ac:dyDescent="0.45">
      <c r="A52" s="45" t="s">
        <v>59</v>
      </c>
      <c r="B52" s="40">
        <v>2355616</v>
      </c>
      <c r="C52" s="40">
        <v>2159126</v>
      </c>
      <c r="D52" s="40">
        <v>1083975</v>
      </c>
      <c r="E52" s="41">
        <v>1075151</v>
      </c>
      <c r="F52" s="46">
        <v>196256</v>
      </c>
      <c r="G52" s="41">
        <v>98699</v>
      </c>
      <c r="H52" s="41">
        <v>97557</v>
      </c>
      <c r="I52" s="41">
        <v>234</v>
      </c>
      <c r="J52" s="41">
        <v>115</v>
      </c>
      <c r="K52" s="41">
        <v>119</v>
      </c>
      <c r="L52" s="42"/>
      <c r="M52" s="41">
        <v>2233810</v>
      </c>
      <c r="N52" s="43">
        <v>0.9665665387835134</v>
      </c>
      <c r="O52" s="47">
        <v>197100</v>
      </c>
      <c r="P52" s="43">
        <v>0.99571790969051244</v>
      </c>
      <c r="Q52" s="41">
        <v>340</v>
      </c>
      <c r="R52" s="44">
        <v>0.68823529411764706</v>
      </c>
    </row>
    <row r="53" spans="1:18" x14ac:dyDescent="0.45">
      <c r="A53" s="45" t="s">
        <v>60</v>
      </c>
      <c r="B53" s="40">
        <v>1931945</v>
      </c>
      <c r="C53" s="40">
        <v>1653711</v>
      </c>
      <c r="D53" s="40">
        <v>831414</v>
      </c>
      <c r="E53" s="41">
        <v>822297</v>
      </c>
      <c r="F53" s="46">
        <v>277756</v>
      </c>
      <c r="G53" s="41">
        <v>139656</v>
      </c>
      <c r="H53" s="41">
        <v>138100</v>
      </c>
      <c r="I53" s="41">
        <v>478</v>
      </c>
      <c r="J53" s="41">
        <v>242</v>
      </c>
      <c r="K53" s="41">
        <v>236</v>
      </c>
      <c r="L53" s="42"/>
      <c r="M53" s="41">
        <v>1849425</v>
      </c>
      <c r="N53" s="43">
        <v>0.89417575732998089</v>
      </c>
      <c r="O53" s="47">
        <v>305500</v>
      </c>
      <c r="P53" s="43">
        <v>0.90918494271685757</v>
      </c>
      <c r="Q53" s="41">
        <v>1140</v>
      </c>
      <c r="R53" s="44">
        <v>0.41929824561403511</v>
      </c>
    </row>
    <row r="55" spans="1:18" x14ac:dyDescent="0.45">
      <c r="A55" s="125" t="s">
        <v>121</v>
      </c>
      <c r="B55" s="125"/>
      <c r="C55" s="125"/>
      <c r="D55" s="125"/>
      <c r="E55" s="125"/>
      <c r="F55" s="125"/>
      <c r="G55" s="125"/>
      <c r="H55" s="125"/>
      <c r="I55" s="125"/>
      <c r="J55" s="125"/>
      <c r="K55" s="125"/>
      <c r="L55" s="125"/>
      <c r="M55" s="125"/>
      <c r="N55" s="125"/>
      <c r="O55" s="125"/>
      <c r="P55" s="125"/>
    </row>
    <row r="56" spans="1:18" x14ac:dyDescent="0.45">
      <c r="A56" s="137" t="s">
        <v>122</v>
      </c>
      <c r="B56" s="137"/>
      <c r="C56" s="137"/>
      <c r="D56" s="137"/>
      <c r="E56" s="137"/>
      <c r="F56" s="137"/>
      <c r="G56" s="137"/>
      <c r="H56" s="137"/>
      <c r="I56" s="137"/>
      <c r="J56" s="137"/>
      <c r="K56" s="137"/>
      <c r="L56" s="137"/>
      <c r="M56" s="137"/>
      <c r="N56" s="137"/>
      <c r="O56" s="137"/>
      <c r="P56" s="137"/>
    </row>
    <row r="57" spans="1:18" x14ac:dyDescent="0.45">
      <c r="A57" s="137" t="s">
        <v>123</v>
      </c>
      <c r="B57" s="137"/>
      <c r="C57" s="137"/>
      <c r="D57" s="137"/>
      <c r="E57" s="137"/>
      <c r="F57" s="137"/>
      <c r="G57" s="137"/>
      <c r="H57" s="137"/>
      <c r="I57" s="137"/>
      <c r="J57" s="137"/>
      <c r="K57" s="137"/>
      <c r="L57" s="137"/>
      <c r="M57" s="137"/>
      <c r="N57" s="137"/>
      <c r="O57" s="137"/>
      <c r="P57" s="137"/>
    </row>
    <row r="58" spans="1:18" x14ac:dyDescent="0.45">
      <c r="A58" s="137" t="s">
        <v>124</v>
      </c>
      <c r="B58" s="137"/>
      <c r="C58" s="137"/>
      <c r="D58" s="137"/>
      <c r="E58" s="137"/>
      <c r="F58" s="137"/>
      <c r="G58" s="137"/>
      <c r="H58" s="137"/>
      <c r="I58" s="137"/>
      <c r="J58" s="137"/>
      <c r="K58" s="137"/>
      <c r="L58" s="137"/>
      <c r="M58" s="137"/>
      <c r="N58" s="137"/>
      <c r="O58" s="137"/>
      <c r="P58" s="137"/>
    </row>
    <row r="59" spans="1:18" ht="18" customHeight="1" x14ac:dyDescent="0.45">
      <c r="A59" s="125" t="s">
        <v>125</v>
      </c>
      <c r="B59" s="125"/>
      <c r="C59" s="125"/>
      <c r="D59" s="125"/>
      <c r="E59" s="125"/>
      <c r="F59" s="125"/>
      <c r="G59" s="125"/>
      <c r="H59" s="125"/>
      <c r="I59" s="125"/>
      <c r="J59" s="125"/>
      <c r="K59" s="125"/>
      <c r="L59" s="125"/>
      <c r="M59" s="125"/>
      <c r="N59" s="125"/>
      <c r="O59" s="125"/>
      <c r="P59" s="125"/>
    </row>
    <row r="60" spans="1:18" x14ac:dyDescent="0.45">
      <c r="A60" s="21" t="s">
        <v>126</v>
      </c>
    </row>
  </sheetData>
  <mergeCells count="16">
    <mergeCell ref="A59:P59"/>
    <mergeCell ref="Q2:R2"/>
    <mergeCell ref="A3:A5"/>
    <mergeCell ref="B3:K3"/>
    <mergeCell ref="M3:R3"/>
    <mergeCell ref="B4:B5"/>
    <mergeCell ref="C4:E4"/>
    <mergeCell ref="F4:H4"/>
    <mergeCell ref="I4:K4"/>
    <mergeCell ref="M4:N4"/>
    <mergeCell ref="O4:P4"/>
    <mergeCell ref="Q4:R4"/>
    <mergeCell ref="A55:P55"/>
    <mergeCell ref="A56:P56"/>
    <mergeCell ref="A57:P57"/>
    <mergeCell ref="A58:P58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G27" sqref="G27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127</v>
      </c>
    </row>
    <row r="2" spans="1:6" x14ac:dyDescent="0.45">
      <c r="D2" s="49" t="s">
        <v>128</v>
      </c>
    </row>
    <row r="3" spans="1:6" ht="36" x14ac:dyDescent="0.45">
      <c r="A3" s="45" t="s">
        <v>3</v>
      </c>
      <c r="B3" s="39" t="s">
        <v>129</v>
      </c>
      <c r="C3" s="50" t="s">
        <v>95</v>
      </c>
      <c r="D3" s="50" t="s">
        <v>96</v>
      </c>
      <c r="E3" s="23"/>
    </row>
    <row r="4" spans="1:6" x14ac:dyDescent="0.45">
      <c r="A4" s="28" t="s">
        <v>13</v>
      </c>
      <c r="B4" s="51">
        <f>SUM(B5:B51)</f>
        <v>12294115</v>
      </c>
      <c r="C4" s="51">
        <f t="shared" ref="C4:D4" si="0">SUM(C5:C51)</f>
        <v>6532164</v>
      </c>
      <c r="D4" s="51">
        <f t="shared" si="0"/>
        <v>5761951</v>
      </c>
      <c r="E4" s="52"/>
    </row>
    <row r="5" spans="1:6" x14ac:dyDescent="0.45">
      <c r="A5" s="45" t="s">
        <v>14</v>
      </c>
      <c r="B5" s="51">
        <f>SUM(C5:D5)</f>
        <v>622010</v>
      </c>
      <c r="C5" s="51">
        <v>329121</v>
      </c>
      <c r="D5" s="51">
        <v>292889</v>
      </c>
      <c r="E5" s="52"/>
    </row>
    <row r="6" spans="1:6" x14ac:dyDescent="0.45">
      <c r="A6" s="45" t="s">
        <v>15</v>
      </c>
      <c r="B6" s="51">
        <f t="shared" ref="B6:B51" si="1">SUM(C6:D6)</f>
        <v>127635</v>
      </c>
      <c r="C6" s="51">
        <v>67672</v>
      </c>
      <c r="D6" s="51">
        <v>59963</v>
      </c>
      <c r="E6" s="52"/>
    </row>
    <row r="7" spans="1:6" x14ac:dyDescent="0.45">
      <c r="A7" s="45" t="s">
        <v>16</v>
      </c>
      <c r="B7" s="51">
        <f t="shared" si="1"/>
        <v>136340</v>
      </c>
      <c r="C7" s="51">
        <v>72438</v>
      </c>
      <c r="D7" s="51">
        <v>63902</v>
      </c>
      <c r="E7" s="52"/>
    </row>
    <row r="8" spans="1:6" x14ac:dyDescent="0.45">
      <c r="A8" s="45" t="s">
        <v>17</v>
      </c>
      <c r="B8" s="51">
        <f t="shared" si="1"/>
        <v>279258</v>
      </c>
      <c r="C8" s="51">
        <v>151012</v>
      </c>
      <c r="D8" s="51">
        <v>128246</v>
      </c>
      <c r="E8" s="52"/>
    </row>
    <row r="9" spans="1:6" x14ac:dyDescent="0.45">
      <c r="A9" s="45" t="s">
        <v>18</v>
      </c>
      <c r="B9" s="51">
        <f t="shared" si="1"/>
        <v>109968</v>
      </c>
      <c r="C9" s="51">
        <v>57783</v>
      </c>
      <c r="D9" s="51">
        <v>52185</v>
      </c>
      <c r="E9" s="52"/>
    </row>
    <row r="10" spans="1:6" x14ac:dyDescent="0.45">
      <c r="A10" s="45" t="s">
        <v>19</v>
      </c>
      <c r="B10" s="51">
        <f t="shared" si="1"/>
        <v>114558</v>
      </c>
      <c r="C10" s="51">
        <v>59511</v>
      </c>
      <c r="D10" s="51">
        <v>55047</v>
      </c>
      <c r="E10" s="52"/>
    </row>
    <row r="11" spans="1:6" x14ac:dyDescent="0.45">
      <c r="A11" s="45" t="s">
        <v>20</v>
      </c>
      <c r="B11" s="51">
        <f t="shared" si="1"/>
        <v>202123</v>
      </c>
      <c r="C11" s="51">
        <v>105214</v>
      </c>
      <c r="D11" s="51">
        <v>96909</v>
      </c>
      <c r="E11" s="52"/>
    </row>
    <row r="12" spans="1:6" x14ac:dyDescent="0.45">
      <c r="A12" s="45" t="s">
        <v>21</v>
      </c>
      <c r="B12" s="51">
        <f t="shared" si="1"/>
        <v>272373</v>
      </c>
      <c r="C12" s="51">
        <v>145190</v>
      </c>
      <c r="D12" s="51">
        <v>127183</v>
      </c>
      <c r="E12" s="52"/>
      <c r="F12" s="1"/>
    </row>
    <row r="13" spans="1:6" x14ac:dyDescent="0.45">
      <c r="A13" s="48" t="s">
        <v>22</v>
      </c>
      <c r="B13" s="51">
        <f t="shared" si="1"/>
        <v>160736</v>
      </c>
      <c r="C13" s="51">
        <v>85170</v>
      </c>
      <c r="D13" s="51">
        <v>75566</v>
      </c>
      <c r="E13" s="23"/>
    </row>
    <row r="14" spans="1:6" x14ac:dyDescent="0.45">
      <c r="A14" s="45" t="s">
        <v>23</v>
      </c>
      <c r="B14" s="51">
        <f t="shared" si="1"/>
        <v>193603</v>
      </c>
      <c r="C14" s="51">
        <v>104105</v>
      </c>
      <c r="D14" s="51">
        <v>89498</v>
      </c>
    </row>
    <row r="15" spans="1:6" x14ac:dyDescent="0.45">
      <c r="A15" s="45" t="s">
        <v>24</v>
      </c>
      <c r="B15" s="51">
        <f t="shared" si="1"/>
        <v>594185</v>
      </c>
      <c r="C15" s="51">
        <v>316629</v>
      </c>
      <c r="D15" s="51">
        <v>277556</v>
      </c>
    </row>
    <row r="16" spans="1:6" x14ac:dyDescent="0.45">
      <c r="A16" s="45" t="s">
        <v>25</v>
      </c>
      <c r="B16" s="51">
        <f t="shared" si="1"/>
        <v>510380</v>
      </c>
      <c r="C16" s="51">
        <v>270761</v>
      </c>
      <c r="D16" s="51">
        <v>239619</v>
      </c>
    </row>
    <row r="17" spans="1:4" x14ac:dyDescent="0.45">
      <c r="A17" s="45" t="s">
        <v>26</v>
      </c>
      <c r="B17" s="51">
        <f t="shared" si="1"/>
        <v>1156429</v>
      </c>
      <c r="C17" s="51">
        <v>610484</v>
      </c>
      <c r="D17" s="51">
        <v>545945</v>
      </c>
    </row>
    <row r="18" spans="1:4" x14ac:dyDescent="0.45">
      <c r="A18" s="45" t="s">
        <v>27</v>
      </c>
      <c r="B18" s="51">
        <f t="shared" si="1"/>
        <v>744461</v>
      </c>
      <c r="C18" s="51">
        <v>396406</v>
      </c>
      <c r="D18" s="51">
        <v>348055</v>
      </c>
    </row>
    <row r="19" spans="1:4" x14ac:dyDescent="0.45">
      <c r="A19" s="45" t="s">
        <v>28</v>
      </c>
      <c r="B19" s="51">
        <f t="shared" si="1"/>
        <v>219377</v>
      </c>
      <c r="C19" s="51">
        <v>120665</v>
      </c>
      <c r="D19" s="51">
        <v>98712</v>
      </c>
    </row>
    <row r="20" spans="1:4" x14ac:dyDescent="0.45">
      <c r="A20" s="45" t="s">
        <v>29</v>
      </c>
      <c r="B20" s="51">
        <f t="shared" si="1"/>
        <v>108367</v>
      </c>
      <c r="C20" s="51">
        <v>56053</v>
      </c>
      <c r="D20" s="51">
        <v>52314</v>
      </c>
    </row>
    <row r="21" spans="1:4" x14ac:dyDescent="0.45">
      <c r="A21" s="45" t="s">
        <v>30</v>
      </c>
      <c r="B21" s="51">
        <f t="shared" si="1"/>
        <v>127843</v>
      </c>
      <c r="C21" s="51">
        <v>66996</v>
      </c>
      <c r="D21" s="51">
        <v>60847</v>
      </c>
    </row>
    <row r="22" spans="1:4" x14ac:dyDescent="0.45">
      <c r="A22" s="45" t="s">
        <v>31</v>
      </c>
      <c r="B22" s="51">
        <f t="shared" si="1"/>
        <v>94396</v>
      </c>
      <c r="C22" s="51">
        <v>48565</v>
      </c>
      <c r="D22" s="51">
        <v>45831</v>
      </c>
    </row>
    <row r="23" spans="1:4" x14ac:dyDescent="0.45">
      <c r="A23" s="45" t="s">
        <v>32</v>
      </c>
      <c r="B23" s="51">
        <f t="shared" si="1"/>
        <v>80670</v>
      </c>
      <c r="C23" s="51">
        <v>42589</v>
      </c>
      <c r="D23" s="51">
        <v>38081</v>
      </c>
    </row>
    <row r="24" spans="1:4" x14ac:dyDescent="0.45">
      <c r="A24" s="45" t="s">
        <v>33</v>
      </c>
      <c r="B24" s="51">
        <f t="shared" si="1"/>
        <v>196409</v>
      </c>
      <c r="C24" s="51">
        <v>104803</v>
      </c>
      <c r="D24" s="51">
        <v>91606</v>
      </c>
    </row>
    <row r="25" spans="1:4" x14ac:dyDescent="0.45">
      <c r="A25" s="45" t="s">
        <v>34</v>
      </c>
      <c r="B25" s="51">
        <f t="shared" si="1"/>
        <v>202127</v>
      </c>
      <c r="C25" s="51">
        <v>104076</v>
      </c>
      <c r="D25" s="51">
        <v>98051</v>
      </c>
    </row>
    <row r="26" spans="1:4" x14ac:dyDescent="0.45">
      <c r="A26" s="45" t="s">
        <v>35</v>
      </c>
      <c r="B26" s="51">
        <f t="shared" si="1"/>
        <v>311028</v>
      </c>
      <c r="C26" s="51">
        <v>163684</v>
      </c>
      <c r="D26" s="51">
        <v>147344</v>
      </c>
    </row>
    <row r="27" spans="1:4" x14ac:dyDescent="0.45">
      <c r="A27" s="45" t="s">
        <v>36</v>
      </c>
      <c r="B27" s="51">
        <f t="shared" si="1"/>
        <v>683602</v>
      </c>
      <c r="C27" s="51">
        <v>377735</v>
      </c>
      <c r="D27" s="51">
        <v>305867</v>
      </c>
    </row>
    <row r="28" spans="1:4" x14ac:dyDescent="0.45">
      <c r="A28" s="45" t="s">
        <v>37</v>
      </c>
      <c r="B28" s="51">
        <f t="shared" si="1"/>
        <v>170728</v>
      </c>
      <c r="C28" s="51">
        <v>89383</v>
      </c>
      <c r="D28" s="51">
        <v>81345</v>
      </c>
    </row>
    <row r="29" spans="1:4" x14ac:dyDescent="0.45">
      <c r="A29" s="45" t="s">
        <v>38</v>
      </c>
      <c r="B29" s="51">
        <f t="shared" si="1"/>
        <v>121154</v>
      </c>
      <c r="C29" s="51">
        <v>63126</v>
      </c>
      <c r="D29" s="51">
        <v>58028</v>
      </c>
    </row>
    <row r="30" spans="1:4" x14ac:dyDescent="0.45">
      <c r="A30" s="45" t="s">
        <v>39</v>
      </c>
      <c r="B30" s="51">
        <f t="shared" si="1"/>
        <v>262814</v>
      </c>
      <c r="C30" s="51">
        <v>141663</v>
      </c>
      <c r="D30" s="51">
        <v>121151</v>
      </c>
    </row>
    <row r="31" spans="1:4" x14ac:dyDescent="0.45">
      <c r="A31" s="45" t="s">
        <v>40</v>
      </c>
      <c r="B31" s="51">
        <f t="shared" si="1"/>
        <v>788849</v>
      </c>
      <c r="C31" s="51">
        <v>419978</v>
      </c>
      <c r="D31" s="51">
        <v>368871</v>
      </c>
    </row>
    <row r="32" spans="1:4" x14ac:dyDescent="0.45">
      <c r="A32" s="45" t="s">
        <v>41</v>
      </c>
      <c r="B32" s="51">
        <f t="shared" si="1"/>
        <v>503825</v>
      </c>
      <c r="C32" s="51">
        <v>265713</v>
      </c>
      <c r="D32" s="51">
        <v>238112</v>
      </c>
    </row>
    <row r="33" spans="1:4" x14ac:dyDescent="0.45">
      <c r="A33" s="45" t="s">
        <v>42</v>
      </c>
      <c r="B33" s="51">
        <f t="shared" si="1"/>
        <v>138127</v>
      </c>
      <c r="C33" s="51">
        <v>71939</v>
      </c>
      <c r="D33" s="51">
        <v>66188</v>
      </c>
    </row>
    <row r="34" spans="1:4" x14ac:dyDescent="0.45">
      <c r="A34" s="45" t="s">
        <v>43</v>
      </c>
      <c r="B34" s="51">
        <f t="shared" si="1"/>
        <v>101989</v>
      </c>
      <c r="C34" s="51">
        <v>53764</v>
      </c>
      <c r="D34" s="51">
        <v>48225</v>
      </c>
    </row>
    <row r="35" spans="1:4" x14ac:dyDescent="0.45">
      <c r="A35" s="45" t="s">
        <v>44</v>
      </c>
      <c r="B35" s="51">
        <f t="shared" si="1"/>
        <v>64807</v>
      </c>
      <c r="C35" s="51">
        <v>33734</v>
      </c>
      <c r="D35" s="51">
        <v>31073</v>
      </c>
    </row>
    <row r="36" spans="1:4" x14ac:dyDescent="0.45">
      <c r="A36" s="45" t="s">
        <v>45</v>
      </c>
      <c r="B36" s="51">
        <f t="shared" si="1"/>
        <v>75967</v>
      </c>
      <c r="C36" s="51">
        <v>40916</v>
      </c>
      <c r="D36" s="51">
        <v>35051</v>
      </c>
    </row>
    <row r="37" spans="1:4" x14ac:dyDescent="0.45">
      <c r="A37" s="45" t="s">
        <v>46</v>
      </c>
      <c r="B37" s="51">
        <f t="shared" si="1"/>
        <v>245459</v>
      </c>
      <c r="C37" s="51">
        <v>132914</v>
      </c>
      <c r="D37" s="51">
        <v>112545</v>
      </c>
    </row>
    <row r="38" spans="1:4" x14ac:dyDescent="0.45">
      <c r="A38" s="45" t="s">
        <v>47</v>
      </c>
      <c r="B38" s="51">
        <f t="shared" si="1"/>
        <v>317115</v>
      </c>
      <c r="C38" s="51">
        <v>166219</v>
      </c>
      <c r="D38" s="51">
        <v>150896</v>
      </c>
    </row>
    <row r="39" spans="1:4" x14ac:dyDescent="0.45">
      <c r="A39" s="45" t="s">
        <v>48</v>
      </c>
      <c r="B39" s="51">
        <f t="shared" si="1"/>
        <v>185631</v>
      </c>
      <c r="C39" s="51">
        <v>101685</v>
      </c>
      <c r="D39" s="51">
        <v>83946</v>
      </c>
    </row>
    <row r="40" spans="1:4" x14ac:dyDescent="0.45">
      <c r="A40" s="45" t="s">
        <v>49</v>
      </c>
      <c r="B40" s="51">
        <f t="shared" si="1"/>
        <v>98243</v>
      </c>
      <c r="C40" s="51">
        <v>51317</v>
      </c>
      <c r="D40" s="51">
        <v>46926</v>
      </c>
    </row>
    <row r="41" spans="1:4" x14ac:dyDescent="0.45">
      <c r="A41" s="45" t="s">
        <v>50</v>
      </c>
      <c r="B41" s="51">
        <f t="shared" si="1"/>
        <v>104837</v>
      </c>
      <c r="C41" s="51">
        <v>54695</v>
      </c>
      <c r="D41" s="51">
        <v>50142</v>
      </c>
    </row>
    <row r="42" spans="1:4" x14ac:dyDescent="0.45">
      <c r="A42" s="45" t="s">
        <v>51</v>
      </c>
      <c r="B42" s="51">
        <f t="shared" si="1"/>
        <v>158805</v>
      </c>
      <c r="C42" s="51">
        <v>81880</v>
      </c>
      <c r="D42" s="51">
        <v>76925</v>
      </c>
    </row>
    <row r="43" spans="1:4" x14ac:dyDescent="0.45">
      <c r="A43" s="45" t="s">
        <v>52</v>
      </c>
      <c r="B43" s="51">
        <f t="shared" si="1"/>
        <v>86080</v>
      </c>
      <c r="C43" s="51">
        <v>44293</v>
      </c>
      <c r="D43" s="51">
        <v>41787</v>
      </c>
    </row>
    <row r="44" spans="1:4" x14ac:dyDescent="0.45">
      <c r="A44" s="45" t="s">
        <v>53</v>
      </c>
      <c r="B44" s="51">
        <f t="shared" si="1"/>
        <v>524934</v>
      </c>
      <c r="C44" s="51">
        <v>284356</v>
      </c>
      <c r="D44" s="51">
        <v>240578</v>
      </c>
    </row>
    <row r="45" spans="1:4" x14ac:dyDescent="0.45">
      <c r="A45" s="45" t="s">
        <v>54</v>
      </c>
      <c r="B45" s="51">
        <f t="shared" si="1"/>
        <v>116046</v>
      </c>
      <c r="C45" s="51">
        <v>60085</v>
      </c>
      <c r="D45" s="51">
        <v>55961</v>
      </c>
    </row>
    <row r="46" spans="1:4" x14ac:dyDescent="0.45">
      <c r="A46" s="45" t="s">
        <v>55</v>
      </c>
      <c r="B46" s="51">
        <f t="shared" si="1"/>
        <v>151179</v>
      </c>
      <c r="C46" s="51">
        <v>80004</v>
      </c>
      <c r="D46" s="51">
        <v>71175</v>
      </c>
    </row>
    <row r="47" spans="1:4" x14ac:dyDescent="0.45">
      <c r="A47" s="45" t="s">
        <v>56</v>
      </c>
      <c r="B47" s="51">
        <f t="shared" si="1"/>
        <v>234197</v>
      </c>
      <c r="C47" s="51">
        <v>121032</v>
      </c>
      <c r="D47" s="51">
        <v>113165</v>
      </c>
    </row>
    <row r="48" spans="1:4" x14ac:dyDescent="0.45">
      <c r="A48" s="45" t="s">
        <v>57</v>
      </c>
      <c r="B48" s="51">
        <f t="shared" si="1"/>
        <v>139125</v>
      </c>
      <c r="C48" s="51">
        <v>73914</v>
      </c>
      <c r="D48" s="51">
        <v>65211</v>
      </c>
    </row>
    <row r="49" spans="1:4" x14ac:dyDescent="0.45">
      <c r="A49" s="45" t="s">
        <v>58</v>
      </c>
      <c r="B49" s="51">
        <f t="shared" si="1"/>
        <v>117802</v>
      </c>
      <c r="C49" s="51">
        <v>61886</v>
      </c>
      <c r="D49" s="51">
        <v>55916</v>
      </c>
    </row>
    <row r="50" spans="1:4" x14ac:dyDescent="0.45">
      <c r="A50" s="45" t="s">
        <v>59</v>
      </c>
      <c r="B50" s="51">
        <f t="shared" si="1"/>
        <v>204871</v>
      </c>
      <c r="C50" s="51">
        <v>109133</v>
      </c>
      <c r="D50" s="51">
        <v>95738</v>
      </c>
    </row>
    <row r="51" spans="1:4" x14ac:dyDescent="0.45">
      <c r="A51" s="45" t="s">
        <v>60</v>
      </c>
      <c r="B51" s="51">
        <f t="shared" si="1"/>
        <v>133653</v>
      </c>
      <c r="C51" s="51">
        <v>71873</v>
      </c>
      <c r="D51" s="51">
        <v>61780</v>
      </c>
    </row>
    <row r="53" spans="1:4" x14ac:dyDescent="0.45">
      <c r="A53" s="23" t="s">
        <v>130</v>
      </c>
    </row>
    <row r="54" spans="1:4" x14ac:dyDescent="0.45">
      <c r="A54" t="s">
        <v>131</v>
      </c>
    </row>
    <row r="55" spans="1:4" x14ac:dyDescent="0.45">
      <c r="A55" t="s">
        <v>132</v>
      </c>
    </row>
    <row r="56" spans="1:4" x14ac:dyDescent="0.45">
      <c r="A56" t="s">
        <v>133</v>
      </c>
    </row>
    <row r="57" spans="1:4" x14ac:dyDescent="0.45">
      <c r="A57" s="21" t="s">
        <v>134</v>
      </c>
    </row>
    <row r="58" spans="1:4" x14ac:dyDescent="0.45">
      <c r="A58" t="s">
        <v>135</v>
      </c>
    </row>
    <row r="59" spans="1:4" x14ac:dyDescent="0.45">
      <c r="A59" t="s">
        <v>136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6" ma:contentTypeDescription="新しいドキュメントを作成します。" ma:contentTypeScope="" ma:versionID="2912107b7264d4aefd251cad6a34db0d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3bdf01f10b0338da7a5a85bd71431d3e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DIGI-808455956-3436281</_dlc_DocId>
    <_dlc_DocIdUrl xmlns="89559dea-130d-4237-8e78-1ce7f44b9a24">
      <Url>https://digitalgojp.sharepoint.com/sites/digi_portal/_layouts/15/DocIdRedir.aspx?ID=DIGI-808455956-3436281</Url>
      <Description>DIGI-808455956-3436281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</documentManagement>
</p:properties>
</file>

<file path=customXml/itemProps1.xml><?xml version="1.0" encoding="utf-8"?>
<ds:datastoreItem xmlns:ds="http://schemas.openxmlformats.org/officeDocument/2006/customXml" ds:itemID="{DAD25C75-A965-48B1-8C44-1E2B6840A9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F5390EB-78ED-43AD-AF36-DFF0F92F84BD}">
  <ds:schemaRefs>
    <ds:schemaRef ds:uri="http://purl.org/dc/elements/1.1/"/>
    <ds:schemaRef ds:uri="http://schemas.openxmlformats.org/package/2006/metadata/core-properties"/>
    <ds:schemaRef ds:uri="0e1d05ab-b491-48cc-a1d7-91236226a3a4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89559dea-130d-4237-8e78-1ce7f44b9a24"/>
    <ds:schemaRef ds:uri="http://schemas.microsoft.com/sharepoint/v3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2022-03-07T04:08:34Z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119152ce-ff5e-4d0e-9b7c-72b4179028c1</vt:lpwstr>
  </property>
</Properties>
</file>