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0" yWindow="2180" windowWidth="34560" windowHeight="1868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<sst xmlns="http://schemas.openxmlformats.org/spreadsheetml/2006/main" count="335" uniqueCount="143">
  <si>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</si>
  <si>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（4月12日公表時点）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</si>
  <si>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</si>
  <si>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</si>
  <si>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</si>
  <si>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</si>
  <si>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</si>
  <si>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</si>
  <si>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</si>
  <si>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</si>
  <si>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</si>
  <si>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</si>
  <si>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</si>
  <si>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</si>
  <si>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</si>
  <si>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</si>
  <si>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</si>
  <si>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</si>
  <si>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</si>
  <si>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</si>
  <si>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</si>
  <si>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</si>
  <si>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</si>
  <si>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</si>
  <si>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</si>
  <si>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</si>
  <si>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</si>
  <si>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</si>
  <si>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</si>
  <si>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</si>
  <si>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</si>
  <si>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</si>
  <si>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</si>
  <si>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</si>
  <si>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</si>
  <si>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</si>
  <si>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</si>
  <si>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</si>
  <si>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</si>
  <si>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</si>
  <si>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</si>
  <si>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</si>
  <si>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</si>
  <si>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</si>
  <si>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</si>
  <si>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</si>
  <si>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</si>
  <si>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</si>
  <si>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</si>
  <si>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</si>
  <si>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</si>
  <si>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</si>
  <si>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</si>
  <si>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</si>
  <si>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</si>
  <si>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</si>
  <si>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</si>
  <si>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</si>
  <si>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</si>
  <si>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</si>
  <si>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</si>
  <si>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</si>
  <si>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</si>
  <si>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</si>
  <si>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</si>
  <si>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</si>
  <si>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</si>
  <si>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</si>
  <si>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</si>
  <si>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</si>
  <si>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</si>
  <si>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</si>
  <si>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</si>
  <si>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</si>
  <si>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</si>
  <si>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</si>
  <si>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</si>
  <si>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</si>
  <si>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</si>
  <si>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</si>
  <si>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</si>
  <si>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</si>
  <si>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</si>
  <si>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</si>
  <si>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</si>
  <si>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</si>
  <si>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</si>
  <si>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</si>
  <si>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</si>
  <si>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</si>
  <si>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</si>
  <si>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</si>
  <si>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</si>
  <si>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</si>
  <si>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</si>
  <si>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接種回数（4月11日まで）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</si>
  <si>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</si>
  <si>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</si>
  <si>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</si>
  <si>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</si>
  <si>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</si>
  <si>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</si>
  <si>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</si>
  <si>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</si>
  <si>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</si>
  <si>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</si>
  <si>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</si>
  <si>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</si>
  <si>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</si>
  <si>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</si>
  <si>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</si>
  <si>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</si>
  <si>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</si>
  <si>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（4月11日まで）</t>
  </si>
  <si>
    <t>ワクチン供給量
（4月11日まで）※4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</si>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</sst>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G6" sqref="G6:H6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8" width="13.58203125" customWidth="1"/>
    <col min="10" max="10" width="10.5" bestFit="1" customWidth="1"/>
  </cols>
  <sheetData>
    <row r="1" spans="1:8" x14ac:dyDescent="0.55000000000000004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55000000000000004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44662</v>
      </c>
      <c r="H5" s="75"/>
    </row>
    <row r="6" spans="1:8" ht="21.75" customHeight="1" x14ac:dyDescent="0.55000000000000004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55000000000000004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55000000000000004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5" customHeight="1" x14ac:dyDescent="0.55000000000000004">
      <c r="A9" s="63"/>
      <c r="B9" s="68"/>
      <c r="C9" s="81"/>
      <c r="D9" s="65"/>
      <c r="E9" s="63"/>
      <c r="F9" s="65"/>
      <c r="G9" s="63"/>
      <c r="H9" s="65"/>
    </row>
    <row r="10" spans="1:8" x14ac:dyDescent="0.55000000000000004">
      <c r="A10" s="10" t="s">
        <v>13</v>
      </c>
      <c r="B10" s="20">
        <v>126645025.00000003</v>
      </c>
      <c r="C10" s="21">
        <f>SUM(C11:C57)</f>
        <v>58165972</v>
      </c>
      <c r="D10" s="11">
        <f>C10/$B10</f>
        <v>0.45928351311075966</v>
      </c>
      <c r="E10" s="21">
        <f>SUM(E11:E57)</f>
        <v>3708268</v>
      </c>
      <c r="F10" s="11">
        <f>E10/$B10</f>
        <v>2.9280802779264318E-2</v>
      </c>
      <c r="G10" s="21">
        <f>SUM(G11:G57)</f>
        <v>680620</v>
      </c>
      <c r="H10" s="11">
        <f>G10/$B10</f>
        <v>5.3742340056389887E-3</v>
      </c>
    </row>
    <row r="11" spans="1:8" x14ac:dyDescent="0.55000000000000004">
      <c r="A11" s="12" t="s">
        <v>14</v>
      </c>
      <c r="B11" s="20">
        <v>5226603</v>
      </c>
      <c r="C11" s="21">
        <v>2392166</v>
      </c>
      <c r="D11" s="11">
        <f t="shared" ref="D11:D57" si="0">C11/$B11</f>
        <v>0.45769039661133626</v>
      </c>
      <c r="E11" s="21">
        <v>170743</v>
      </c>
      <c r="F11" s="11">
        <f t="shared" ref="F11:F57" si="1">E11/$B11</f>
        <v>3.2668063750011238E-2</v>
      </c>
      <c r="G11" s="21">
        <v>31184</v>
      </c>
      <c r="H11" s="11">
        <f t="shared" ref="H11:H57" si="2">G11/$B11</f>
        <v>5.9663992080515775E-3</v>
      </c>
    </row>
    <row r="12" spans="1:8" x14ac:dyDescent="0.55000000000000004">
      <c r="A12" s="12" t="s">
        <v>15</v>
      </c>
      <c r="B12" s="20">
        <v>1259615</v>
      </c>
      <c r="C12" s="21">
        <v>577675</v>
      </c>
      <c r="D12" s="11">
        <f t="shared" si="0"/>
        <v>0.4586123537747645</v>
      </c>
      <c r="E12" s="21">
        <v>42100</v>
      </c>
      <c r="F12" s="11">
        <f t="shared" si="1"/>
        <v>3.3422910968827775E-2</v>
      </c>
      <c r="G12" s="21">
        <v>9365</v>
      </c>
      <c r="H12" s="11">
        <f t="shared" si="2"/>
        <v>7.4348114304767727E-3</v>
      </c>
    </row>
    <row r="13" spans="1:8" x14ac:dyDescent="0.55000000000000004">
      <c r="A13" s="12" t="s">
        <v>16</v>
      </c>
      <c r="B13" s="20">
        <v>1220823</v>
      </c>
      <c r="C13" s="21">
        <v>574308</v>
      </c>
      <c r="D13" s="11">
        <f t="shared" si="0"/>
        <v>0.47042691692407501</v>
      </c>
      <c r="E13" s="21">
        <v>47892</v>
      </c>
      <c r="F13" s="11">
        <f t="shared" si="1"/>
        <v>3.9229274022524151E-2</v>
      </c>
      <c r="G13" s="21">
        <v>13346</v>
      </c>
      <c r="H13" s="11">
        <f t="shared" si="2"/>
        <v>1.0931969663087933E-2</v>
      </c>
    </row>
    <row r="14" spans="1:8" x14ac:dyDescent="0.55000000000000004">
      <c r="A14" s="12" t="s">
        <v>17</v>
      </c>
      <c r="B14" s="20">
        <v>2281989</v>
      </c>
      <c r="C14" s="21">
        <v>1039452</v>
      </c>
      <c r="D14" s="11">
        <f t="shared" si="0"/>
        <v>0.45550263388649115</v>
      </c>
      <c r="E14" s="21">
        <v>71654</v>
      </c>
      <c r="F14" s="11">
        <f t="shared" si="1"/>
        <v>3.1399800787821501E-2</v>
      </c>
      <c r="G14" s="21">
        <v>18219</v>
      </c>
      <c r="H14" s="11">
        <f t="shared" si="2"/>
        <v>7.9838246371915032E-3</v>
      </c>
    </row>
    <row r="15" spans="1:8" x14ac:dyDescent="0.55000000000000004">
      <c r="A15" s="12" t="s">
        <v>18</v>
      </c>
      <c r="B15" s="20">
        <v>971288</v>
      </c>
      <c r="C15" s="21">
        <v>454050</v>
      </c>
      <c r="D15" s="11">
        <f t="shared" si="0"/>
        <v>0.4674720577212938</v>
      </c>
      <c r="E15" s="21">
        <v>50366</v>
      </c>
      <c r="F15" s="11">
        <f t="shared" si="1"/>
        <v>5.1854856643961424E-2</v>
      </c>
      <c r="G15" s="21">
        <v>15588</v>
      </c>
      <c r="H15" s="11">
        <f t="shared" si="2"/>
        <v>1.6048792942978809E-2</v>
      </c>
    </row>
    <row r="16" spans="1:8" x14ac:dyDescent="0.55000000000000004">
      <c r="A16" s="12" t="s">
        <v>19</v>
      </c>
      <c r="B16" s="20">
        <v>1069562</v>
      </c>
      <c r="C16" s="21">
        <v>546756</v>
      </c>
      <c r="D16" s="11">
        <f t="shared" si="0"/>
        <v>0.51119617189092359</v>
      </c>
      <c r="E16" s="21">
        <v>40426</v>
      </c>
      <c r="F16" s="11">
        <f t="shared" si="1"/>
        <v>3.7796780364298656E-2</v>
      </c>
      <c r="G16" s="21">
        <v>7656</v>
      </c>
      <c r="H16" s="11">
        <f t="shared" si="2"/>
        <v>7.1580703128944368E-3</v>
      </c>
    </row>
    <row r="17" spans="1:8" x14ac:dyDescent="0.55000000000000004">
      <c r="A17" s="12" t="s">
        <v>20</v>
      </c>
      <c r="B17" s="20">
        <v>1862059.0000000002</v>
      </c>
      <c r="C17" s="21">
        <v>923639</v>
      </c>
      <c r="D17" s="11">
        <f t="shared" si="0"/>
        <v>0.49603100653631271</v>
      </c>
      <c r="E17" s="21">
        <v>59679</v>
      </c>
      <c r="F17" s="11">
        <f t="shared" si="1"/>
        <v>3.2050004860211194E-2</v>
      </c>
      <c r="G17" s="21">
        <v>10539</v>
      </c>
      <c r="H17" s="11">
        <f t="shared" si="2"/>
        <v>5.6598636240849506E-3</v>
      </c>
    </row>
    <row r="18" spans="1:8" x14ac:dyDescent="0.55000000000000004">
      <c r="A18" s="12" t="s">
        <v>21</v>
      </c>
      <c r="B18" s="20">
        <v>2907675</v>
      </c>
      <c r="C18" s="21">
        <v>1419027</v>
      </c>
      <c r="D18" s="11">
        <f t="shared" si="0"/>
        <v>0.48802806365910906</v>
      </c>
      <c r="E18" s="21">
        <v>92964</v>
      </c>
      <c r="F18" s="11">
        <f t="shared" si="1"/>
        <v>3.1971936340890919E-2</v>
      </c>
      <c r="G18" s="21">
        <v>13213</v>
      </c>
      <c r="H18" s="11">
        <f t="shared" si="2"/>
        <v>4.5441804878468195E-3</v>
      </c>
    </row>
    <row r="19" spans="1:8" x14ac:dyDescent="0.55000000000000004">
      <c r="A19" s="12" t="s">
        <v>22</v>
      </c>
      <c r="B19" s="20">
        <v>1955401</v>
      </c>
      <c r="C19" s="21">
        <v>867041</v>
      </c>
      <c r="D19" s="11">
        <f t="shared" si="0"/>
        <v>0.44340828300691265</v>
      </c>
      <c r="E19" s="21">
        <v>59915</v>
      </c>
      <c r="F19" s="11">
        <f t="shared" si="1"/>
        <v>3.0640773938440249E-2</v>
      </c>
      <c r="G19" s="21">
        <v>8477</v>
      </c>
      <c r="H19" s="11">
        <f t="shared" si="2"/>
        <v>4.3351721718460816E-3</v>
      </c>
    </row>
    <row r="20" spans="1:8" x14ac:dyDescent="0.55000000000000004">
      <c r="A20" s="12" t="s">
        <v>23</v>
      </c>
      <c r="B20" s="20">
        <v>1958101</v>
      </c>
      <c r="C20" s="21">
        <v>1003405</v>
      </c>
      <c r="D20" s="11">
        <f t="shared" si="0"/>
        <v>0.51243781602685456</v>
      </c>
      <c r="E20" s="21">
        <v>56825</v>
      </c>
      <c r="F20" s="11">
        <f t="shared" si="1"/>
        <v>2.9020464215073687E-2</v>
      </c>
      <c r="G20" s="21">
        <v>8254</v>
      </c>
      <c r="H20" s="11">
        <f t="shared" si="2"/>
        <v>4.2153086076765194E-3</v>
      </c>
    </row>
    <row r="21" spans="1:8" x14ac:dyDescent="0.55000000000000004">
      <c r="A21" s="12" t="s">
        <v>24</v>
      </c>
      <c r="B21" s="20">
        <v>7393799</v>
      </c>
      <c r="C21" s="21">
        <v>3237793</v>
      </c>
      <c r="D21" s="11">
        <f t="shared" si="0"/>
        <v>0.43790654844688098</v>
      </c>
      <c r="E21" s="21">
        <v>221476</v>
      </c>
      <c r="F21" s="11">
        <f t="shared" si="1"/>
        <v>2.9954290074696379E-2</v>
      </c>
      <c r="G21" s="21">
        <v>37519</v>
      </c>
      <c r="H21" s="11">
        <f t="shared" si="2"/>
        <v>5.0743873345759057E-3</v>
      </c>
    </row>
    <row r="22" spans="1:8" x14ac:dyDescent="0.55000000000000004">
      <c r="A22" s="12" t="s">
        <v>25</v>
      </c>
      <c r="B22" s="20">
        <v>6322892.0000000009</v>
      </c>
      <c r="C22" s="21">
        <v>2863319</v>
      </c>
      <c r="D22" s="11">
        <f t="shared" si="0"/>
        <v>0.4528495821215987</v>
      </c>
      <c r="E22" s="21">
        <v>193984</v>
      </c>
      <c r="F22" s="11">
        <f t="shared" si="1"/>
        <v>3.0679632041793529E-2</v>
      </c>
      <c r="G22" s="21">
        <v>34982</v>
      </c>
      <c r="H22" s="11">
        <f t="shared" si="2"/>
        <v>5.5325948948677277E-3</v>
      </c>
    </row>
    <row r="23" spans="1:8" x14ac:dyDescent="0.55000000000000004">
      <c r="A23" s="12" t="s">
        <v>26</v>
      </c>
      <c r="B23" s="20">
        <v>13843329.000000002</v>
      </c>
      <c r="C23" s="21">
        <v>6449971</v>
      </c>
      <c r="D23" s="11">
        <f t="shared" si="0"/>
        <v>0.4659262956186333</v>
      </c>
      <c r="E23" s="21">
        <v>353445</v>
      </c>
      <c r="F23" s="11">
        <f t="shared" si="1"/>
        <v>2.5531792244481075E-2</v>
      </c>
      <c r="G23" s="21">
        <v>50931</v>
      </c>
      <c r="H23" s="11">
        <f t="shared" si="2"/>
        <v>3.6791005978403023E-3</v>
      </c>
    </row>
    <row r="24" spans="1:8" x14ac:dyDescent="0.55000000000000004">
      <c r="A24" s="12" t="s">
        <v>27</v>
      </c>
      <c r="B24" s="20">
        <v>9220206</v>
      </c>
      <c r="C24" s="21">
        <v>4143899</v>
      </c>
      <c r="D24" s="11">
        <f t="shared" si="0"/>
        <v>0.44943670455952939</v>
      </c>
      <c r="E24" s="21">
        <v>308255</v>
      </c>
      <c r="F24" s="11">
        <f t="shared" si="1"/>
        <v>3.3432550205494321E-2</v>
      </c>
      <c r="G24" s="21">
        <v>52875</v>
      </c>
      <c r="H24" s="11">
        <f t="shared" si="2"/>
        <v>5.7346874896287564E-3</v>
      </c>
    </row>
    <row r="25" spans="1:8" x14ac:dyDescent="0.55000000000000004">
      <c r="A25" s="12" t="s">
        <v>28</v>
      </c>
      <c r="B25" s="20">
        <v>2213174</v>
      </c>
      <c r="C25" s="21">
        <v>1102174</v>
      </c>
      <c r="D25" s="11">
        <f t="shared" si="0"/>
        <v>0.49800603115706221</v>
      </c>
      <c r="E25" s="21">
        <v>88247</v>
      </c>
      <c r="F25" s="11">
        <f t="shared" si="1"/>
        <v>3.9873502941928651E-2</v>
      </c>
      <c r="G25" s="21">
        <v>14535</v>
      </c>
      <c r="H25" s="11">
        <f t="shared" si="2"/>
        <v>6.5674908525041407E-3</v>
      </c>
    </row>
    <row r="26" spans="1:8" x14ac:dyDescent="0.55000000000000004">
      <c r="A26" s="12" t="s">
        <v>29</v>
      </c>
      <c r="B26" s="20">
        <v>1047674</v>
      </c>
      <c r="C26" s="21">
        <v>517383</v>
      </c>
      <c r="D26" s="11">
        <f t="shared" si="0"/>
        <v>0.49383968677279383</v>
      </c>
      <c r="E26" s="21">
        <v>32440</v>
      </c>
      <c r="F26" s="11">
        <f t="shared" si="1"/>
        <v>3.096383035180791E-2</v>
      </c>
      <c r="G26" s="21">
        <v>6059</v>
      </c>
      <c r="H26" s="11">
        <f t="shared" si="2"/>
        <v>5.783287549371274E-3</v>
      </c>
    </row>
    <row r="27" spans="1:8" x14ac:dyDescent="0.55000000000000004">
      <c r="A27" s="12" t="s">
        <v>30</v>
      </c>
      <c r="B27" s="20">
        <v>1132656</v>
      </c>
      <c r="C27" s="21">
        <v>523905</v>
      </c>
      <c r="D27" s="11">
        <f t="shared" si="0"/>
        <v>0.46254555663855573</v>
      </c>
      <c r="E27" s="21">
        <v>35614</v>
      </c>
      <c r="F27" s="11">
        <f t="shared" si="1"/>
        <v>3.1442909409388202E-2</v>
      </c>
      <c r="G27" s="21">
        <v>6235</v>
      </c>
      <c r="H27" s="11">
        <f t="shared" si="2"/>
        <v>5.5047604921529573E-3</v>
      </c>
    </row>
    <row r="28" spans="1:8" x14ac:dyDescent="0.55000000000000004">
      <c r="A28" s="12" t="s">
        <v>31</v>
      </c>
      <c r="B28" s="20">
        <v>774582.99999999988</v>
      </c>
      <c r="C28" s="21">
        <v>379996</v>
      </c>
      <c r="D28" s="11">
        <f t="shared" si="0"/>
        <v>0.49058138378972954</v>
      </c>
      <c r="E28" s="21">
        <v>28753</v>
      </c>
      <c r="F28" s="11">
        <f t="shared" si="1"/>
        <v>3.7120618448894444E-2</v>
      </c>
      <c r="G28" s="21">
        <v>5161</v>
      </c>
      <c r="H28" s="11">
        <f t="shared" si="2"/>
        <v>6.6629399302592504E-3</v>
      </c>
    </row>
    <row r="29" spans="1:8" x14ac:dyDescent="0.55000000000000004">
      <c r="A29" s="12" t="s">
        <v>32</v>
      </c>
      <c r="B29" s="20">
        <v>820997</v>
      </c>
      <c r="C29" s="21">
        <v>404784</v>
      </c>
      <c r="D29" s="11">
        <f t="shared" si="0"/>
        <v>0.49303956043688346</v>
      </c>
      <c r="E29" s="21">
        <v>24849</v>
      </c>
      <c r="F29" s="11">
        <f t="shared" si="1"/>
        <v>3.0266858465987086E-2</v>
      </c>
      <c r="G29" s="21">
        <v>7624</v>
      </c>
      <c r="H29" s="11">
        <f t="shared" si="2"/>
        <v>9.2862702299764798E-3</v>
      </c>
    </row>
    <row r="30" spans="1:8" x14ac:dyDescent="0.55000000000000004">
      <c r="A30" s="12" t="s">
        <v>33</v>
      </c>
      <c r="B30" s="20">
        <v>2071737</v>
      </c>
      <c r="C30" s="21">
        <v>1026448</v>
      </c>
      <c r="D30" s="11">
        <f t="shared" si="0"/>
        <v>0.49545284946882734</v>
      </c>
      <c r="E30" s="21">
        <v>61724</v>
      </c>
      <c r="F30" s="11">
        <f t="shared" si="1"/>
        <v>2.9793356975330362E-2</v>
      </c>
      <c r="G30" s="21">
        <v>15671</v>
      </c>
      <c r="H30" s="11">
        <f t="shared" si="2"/>
        <v>7.5641840639038647E-3</v>
      </c>
    </row>
    <row r="31" spans="1:8" x14ac:dyDescent="0.55000000000000004">
      <c r="A31" s="12" t="s">
        <v>34</v>
      </c>
      <c r="B31" s="20">
        <v>2016791</v>
      </c>
      <c r="C31" s="21">
        <v>1033854</v>
      </c>
      <c r="D31" s="11">
        <f t="shared" si="0"/>
        <v>0.51262327132558605</v>
      </c>
      <c r="E31" s="21">
        <v>48117</v>
      </c>
      <c r="F31" s="11">
        <f t="shared" si="1"/>
        <v>2.3858198494539098E-2</v>
      </c>
      <c r="G31" s="21">
        <v>9543</v>
      </c>
      <c r="H31" s="11">
        <f t="shared" si="2"/>
        <v>4.7317743881245006E-3</v>
      </c>
    </row>
    <row r="32" spans="1:8" x14ac:dyDescent="0.55000000000000004">
      <c r="A32" s="12" t="s">
        <v>35</v>
      </c>
      <c r="B32" s="20">
        <v>3686259.9999999995</v>
      </c>
      <c r="C32" s="21">
        <v>1668014</v>
      </c>
      <c r="D32" s="11">
        <f t="shared" si="0"/>
        <v>0.45249494067157503</v>
      </c>
      <c r="E32" s="21">
        <v>124748</v>
      </c>
      <c r="F32" s="11">
        <f t="shared" si="1"/>
        <v>3.3841345971255425E-2</v>
      </c>
      <c r="G32" s="21">
        <v>20034</v>
      </c>
      <c r="H32" s="11">
        <f t="shared" si="2"/>
        <v>5.4347767113551411E-3</v>
      </c>
    </row>
    <row r="33" spans="1:8" x14ac:dyDescent="0.55000000000000004">
      <c r="A33" s="12" t="s">
        <v>36</v>
      </c>
      <c r="B33" s="20">
        <v>7558801.9999999991</v>
      </c>
      <c r="C33" s="21">
        <v>3351154</v>
      </c>
      <c r="D33" s="11">
        <f t="shared" si="0"/>
        <v>0.4433445934951068</v>
      </c>
      <c r="E33" s="21">
        <v>195211</v>
      </c>
      <c r="F33" s="11">
        <f t="shared" si="1"/>
        <v>2.5825653324428929E-2</v>
      </c>
      <c r="G33" s="21">
        <v>36589</v>
      </c>
      <c r="H33" s="11">
        <f t="shared" si="2"/>
        <v>4.840581880567847E-3</v>
      </c>
    </row>
    <row r="34" spans="1:8" x14ac:dyDescent="0.55000000000000004">
      <c r="A34" s="12" t="s">
        <v>37</v>
      </c>
      <c r="B34" s="20">
        <v>1800557</v>
      </c>
      <c r="C34" s="21">
        <v>816588</v>
      </c>
      <c r="D34" s="11">
        <f t="shared" si="0"/>
        <v>0.45351966086050038</v>
      </c>
      <c r="E34" s="21">
        <v>50218</v>
      </c>
      <c r="F34" s="11">
        <f t="shared" si="1"/>
        <v>2.7890258403371844E-2</v>
      </c>
      <c r="G34" s="21">
        <v>9965</v>
      </c>
      <c r="H34" s="11">
        <f t="shared" si="2"/>
        <v>5.5343985222350636E-3</v>
      </c>
    </row>
    <row r="35" spans="1:8" x14ac:dyDescent="0.55000000000000004">
      <c r="A35" s="12" t="s">
        <v>38</v>
      </c>
      <c r="B35" s="20">
        <v>1418843</v>
      </c>
      <c r="C35" s="21">
        <v>633500</v>
      </c>
      <c r="D35" s="11">
        <f t="shared" si="0"/>
        <v>0.44649055603756016</v>
      </c>
      <c r="E35" s="21">
        <v>41451</v>
      </c>
      <c r="F35" s="11">
        <f t="shared" si="1"/>
        <v>2.9214648837115876E-2</v>
      </c>
      <c r="G35" s="21">
        <v>10615</v>
      </c>
      <c r="H35" s="11">
        <f t="shared" si="2"/>
        <v>7.4814479121368604E-3</v>
      </c>
    </row>
    <row r="36" spans="1:8" x14ac:dyDescent="0.55000000000000004">
      <c r="A36" s="12" t="s">
        <v>39</v>
      </c>
      <c r="B36" s="20">
        <v>2530542</v>
      </c>
      <c r="C36" s="21">
        <v>1089881</v>
      </c>
      <c r="D36" s="11">
        <f t="shared" si="0"/>
        <v>0.43069073739933977</v>
      </c>
      <c r="E36" s="21">
        <v>73737</v>
      </c>
      <c r="F36" s="11">
        <f t="shared" si="1"/>
        <v>2.9138816901675611E-2</v>
      </c>
      <c r="G36" s="21">
        <v>13327</v>
      </c>
      <c r="H36" s="11">
        <f t="shared" si="2"/>
        <v>5.2664607028849947E-3</v>
      </c>
    </row>
    <row r="37" spans="1:8" x14ac:dyDescent="0.55000000000000004">
      <c r="A37" s="12" t="s">
        <v>40</v>
      </c>
      <c r="B37" s="20">
        <v>8839511</v>
      </c>
      <c r="C37" s="21">
        <v>3617225</v>
      </c>
      <c r="D37" s="11">
        <f t="shared" si="0"/>
        <v>0.4092109846347835</v>
      </c>
      <c r="E37" s="21">
        <v>220394</v>
      </c>
      <c r="F37" s="11">
        <f t="shared" si="1"/>
        <v>2.493282716657064E-2</v>
      </c>
      <c r="G37" s="21">
        <v>35334</v>
      </c>
      <c r="H37" s="11">
        <f t="shared" si="2"/>
        <v>3.9972799400328817E-3</v>
      </c>
    </row>
    <row r="38" spans="1:8" x14ac:dyDescent="0.55000000000000004">
      <c r="A38" s="12" t="s">
        <v>41</v>
      </c>
      <c r="B38" s="20">
        <v>5523625</v>
      </c>
      <c r="C38" s="21">
        <v>2458552</v>
      </c>
      <c r="D38" s="11">
        <f t="shared" si="0"/>
        <v>0.44509755821584557</v>
      </c>
      <c r="E38" s="21">
        <v>158064</v>
      </c>
      <c r="F38" s="11">
        <f t="shared" si="1"/>
        <v>2.8615990404851886E-2</v>
      </c>
      <c r="G38" s="21">
        <v>29426</v>
      </c>
      <c r="H38" s="11">
        <f t="shared" si="2"/>
        <v>5.3272986489850413E-3</v>
      </c>
    </row>
    <row r="39" spans="1:8" x14ac:dyDescent="0.55000000000000004">
      <c r="A39" s="12" t="s">
        <v>42</v>
      </c>
      <c r="B39" s="20">
        <v>1344738.9999999998</v>
      </c>
      <c r="C39" s="21">
        <v>645580</v>
      </c>
      <c r="D39" s="11">
        <f t="shared" si="0"/>
        <v>0.48007829028532684</v>
      </c>
      <c r="E39" s="21">
        <v>35850</v>
      </c>
      <c r="F39" s="11">
        <f t="shared" si="1"/>
        <v>2.6659448413409597E-2</v>
      </c>
      <c r="G39" s="21">
        <v>7563</v>
      </c>
      <c r="H39" s="11">
        <f t="shared" si="2"/>
        <v>5.6241397029460748E-3</v>
      </c>
    </row>
    <row r="40" spans="1:8" x14ac:dyDescent="0.55000000000000004">
      <c r="A40" s="12" t="s">
        <v>43</v>
      </c>
      <c r="B40" s="20">
        <v>944432</v>
      </c>
      <c r="C40" s="21">
        <v>483365</v>
      </c>
      <c r="D40" s="11">
        <f t="shared" si="0"/>
        <v>0.51180497907737132</v>
      </c>
      <c r="E40" s="21">
        <v>25352</v>
      </c>
      <c r="F40" s="11">
        <f t="shared" si="1"/>
        <v>2.684364782218307E-2</v>
      </c>
      <c r="G40" s="21">
        <v>5773</v>
      </c>
      <c r="H40" s="11">
        <f t="shared" si="2"/>
        <v>6.112668778694496E-3</v>
      </c>
    </row>
    <row r="41" spans="1:8" x14ac:dyDescent="0.55000000000000004">
      <c r="A41" s="12" t="s">
        <v>44</v>
      </c>
      <c r="B41" s="20">
        <v>556788</v>
      </c>
      <c r="C41" s="21">
        <v>268462</v>
      </c>
      <c r="D41" s="11">
        <f t="shared" si="0"/>
        <v>0.48216197188157789</v>
      </c>
      <c r="E41" s="21">
        <v>16345</v>
      </c>
      <c r="F41" s="11">
        <f t="shared" si="1"/>
        <v>2.9355876922634826E-2</v>
      </c>
      <c r="G41" s="21">
        <v>3178</v>
      </c>
      <c r="H41" s="11">
        <f t="shared" si="2"/>
        <v>5.7077379541225744E-3</v>
      </c>
    </row>
    <row r="42" spans="1:8" x14ac:dyDescent="0.55000000000000004">
      <c r="A42" s="12" t="s">
        <v>45</v>
      </c>
      <c r="B42" s="20">
        <v>672814.99999999988</v>
      </c>
      <c r="C42" s="21">
        <v>315447</v>
      </c>
      <c r="D42" s="11">
        <f t="shared" si="0"/>
        <v>0.46884656257663704</v>
      </c>
      <c r="E42" s="21">
        <v>21237</v>
      </c>
      <c r="F42" s="11">
        <f t="shared" si="1"/>
        <v>3.1564397345481304E-2</v>
      </c>
      <c r="G42" s="21">
        <v>4164</v>
      </c>
      <c r="H42" s="11">
        <f t="shared" si="2"/>
        <v>6.1889226607611319E-3</v>
      </c>
    </row>
    <row r="43" spans="1:8" x14ac:dyDescent="0.55000000000000004">
      <c r="A43" s="12" t="s">
        <v>46</v>
      </c>
      <c r="B43" s="20">
        <v>1893791</v>
      </c>
      <c r="C43" s="21">
        <v>879804</v>
      </c>
      <c r="D43" s="11">
        <f t="shared" si="0"/>
        <v>0.46457291221681801</v>
      </c>
      <c r="E43" s="21">
        <v>45102</v>
      </c>
      <c r="F43" s="11">
        <f t="shared" si="1"/>
        <v>2.3815722009450885E-2</v>
      </c>
      <c r="G43" s="21">
        <v>8336</v>
      </c>
      <c r="H43" s="11">
        <f t="shared" si="2"/>
        <v>4.4017528861421346E-3</v>
      </c>
    </row>
    <row r="44" spans="1:8" x14ac:dyDescent="0.55000000000000004">
      <c r="A44" s="12" t="s">
        <v>47</v>
      </c>
      <c r="B44" s="20">
        <v>2812432.9999999995</v>
      </c>
      <c r="C44" s="21">
        <v>1309147</v>
      </c>
      <c r="D44" s="11">
        <f t="shared" si="0"/>
        <v>0.46548557778976429</v>
      </c>
      <c r="E44" s="21">
        <v>75450</v>
      </c>
      <c r="F44" s="11">
        <f t="shared" si="1"/>
        <v>2.6827305752705935E-2</v>
      </c>
      <c r="G44" s="21">
        <v>9003</v>
      </c>
      <c r="H44" s="11">
        <f t="shared" si="2"/>
        <v>3.2011429250047916E-3</v>
      </c>
    </row>
    <row r="45" spans="1:8" x14ac:dyDescent="0.55000000000000004">
      <c r="A45" s="12" t="s">
        <v>48</v>
      </c>
      <c r="B45" s="20">
        <v>1356110</v>
      </c>
      <c r="C45" s="21">
        <v>735183</v>
      </c>
      <c r="D45" s="11">
        <f t="shared" si="0"/>
        <v>0.54212637617892356</v>
      </c>
      <c r="E45" s="21">
        <v>38529</v>
      </c>
      <c r="F45" s="11">
        <f t="shared" si="1"/>
        <v>2.8411412053594473E-2</v>
      </c>
      <c r="G45" s="21">
        <v>6026</v>
      </c>
      <c r="H45" s="11">
        <f t="shared" si="2"/>
        <v>4.4435923339552104E-3</v>
      </c>
    </row>
    <row r="46" spans="1:8" x14ac:dyDescent="0.55000000000000004">
      <c r="A46" s="12" t="s">
        <v>49</v>
      </c>
      <c r="B46" s="20">
        <v>734949</v>
      </c>
      <c r="C46" s="21">
        <v>370082</v>
      </c>
      <c r="D46" s="11">
        <f t="shared" si="0"/>
        <v>0.50354786522602246</v>
      </c>
      <c r="E46" s="21">
        <v>21360</v>
      </c>
      <c r="F46" s="11">
        <f t="shared" si="1"/>
        <v>2.9063241122853422E-2</v>
      </c>
      <c r="G46" s="21">
        <v>4341</v>
      </c>
      <c r="H46" s="11">
        <f t="shared" si="2"/>
        <v>5.9065322899956325E-3</v>
      </c>
    </row>
    <row r="47" spans="1:8" x14ac:dyDescent="0.55000000000000004">
      <c r="A47" s="12" t="s">
        <v>50</v>
      </c>
      <c r="B47" s="20">
        <v>973896</v>
      </c>
      <c r="C47" s="21">
        <v>434722</v>
      </c>
      <c r="D47" s="11">
        <f t="shared" si="0"/>
        <v>0.44637415083335386</v>
      </c>
      <c r="E47" s="21">
        <v>33313</v>
      </c>
      <c r="F47" s="11">
        <f t="shared" si="1"/>
        <v>3.4205911103444307E-2</v>
      </c>
      <c r="G47" s="21">
        <v>4550</v>
      </c>
      <c r="H47" s="11">
        <f t="shared" si="2"/>
        <v>4.6719567592432868E-3</v>
      </c>
    </row>
    <row r="48" spans="1:8" x14ac:dyDescent="0.55000000000000004">
      <c r="A48" s="12" t="s">
        <v>51</v>
      </c>
      <c r="B48" s="20">
        <v>1356219</v>
      </c>
      <c r="C48" s="21">
        <v>650255</v>
      </c>
      <c r="D48" s="11">
        <f t="shared" si="0"/>
        <v>0.47946165036767663</v>
      </c>
      <c r="E48" s="21">
        <v>37484</v>
      </c>
      <c r="F48" s="11">
        <f t="shared" si="1"/>
        <v>2.7638604089752467E-2</v>
      </c>
      <c r="G48" s="21">
        <v>13719</v>
      </c>
      <c r="H48" s="11">
        <f t="shared" si="2"/>
        <v>1.0115622919307281E-2</v>
      </c>
    </row>
    <row r="49" spans="1:8" x14ac:dyDescent="0.55000000000000004">
      <c r="A49" s="12" t="s">
        <v>52</v>
      </c>
      <c r="B49" s="20">
        <v>701167</v>
      </c>
      <c r="C49" s="21">
        <v>324913</v>
      </c>
      <c r="D49" s="11">
        <f t="shared" si="0"/>
        <v>0.46338889308823716</v>
      </c>
      <c r="E49" s="21">
        <v>16276</v>
      </c>
      <c r="F49" s="11">
        <f t="shared" si="1"/>
        <v>2.3212729635022755E-2</v>
      </c>
      <c r="G49" s="21">
        <v>5067</v>
      </c>
      <c r="H49" s="11">
        <f t="shared" si="2"/>
        <v>7.2265237810678487E-3</v>
      </c>
    </row>
    <row r="50" spans="1:8" x14ac:dyDescent="0.55000000000000004">
      <c r="A50" s="12" t="s">
        <v>53</v>
      </c>
      <c r="B50" s="20">
        <v>5124170</v>
      </c>
      <c r="C50" s="21">
        <v>2350833</v>
      </c>
      <c r="D50" s="11">
        <f t="shared" si="0"/>
        <v>0.45877342086620859</v>
      </c>
      <c r="E50" s="21">
        <v>132573</v>
      </c>
      <c r="F50" s="11">
        <f t="shared" si="1"/>
        <v>2.5872092455948962E-2</v>
      </c>
      <c r="G50" s="21">
        <v>35764</v>
      </c>
      <c r="H50" s="11">
        <f t="shared" si="2"/>
        <v>6.9794717973837711E-3</v>
      </c>
    </row>
    <row r="51" spans="1:8" x14ac:dyDescent="0.55000000000000004">
      <c r="A51" s="12" t="s">
        <v>54</v>
      </c>
      <c r="B51" s="20">
        <v>818222</v>
      </c>
      <c r="C51" s="21">
        <v>395753</v>
      </c>
      <c r="D51" s="11">
        <f t="shared" si="0"/>
        <v>0.48367435732600689</v>
      </c>
      <c r="E51" s="21">
        <v>15755</v>
      </c>
      <c r="F51" s="11">
        <f t="shared" si="1"/>
        <v>1.9255165468540322E-2</v>
      </c>
      <c r="G51" s="21">
        <v>3056</v>
      </c>
      <c r="H51" s="11">
        <f t="shared" si="2"/>
        <v>3.7349276846625977E-3</v>
      </c>
    </row>
    <row r="52" spans="1:8" x14ac:dyDescent="0.55000000000000004">
      <c r="A52" s="12" t="s">
        <v>55</v>
      </c>
      <c r="B52" s="20">
        <v>1335937.9999999998</v>
      </c>
      <c r="C52" s="21">
        <v>680171</v>
      </c>
      <c r="D52" s="11">
        <f t="shared" si="0"/>
        <v>0.50913365740026861</v>
      </c>
      <c r="E52" s="21">
        <v>40404</v>
      </c>
      <c r="F52" s="11">
        <f t="shared" si="1"/>
        <v>3.0243918505200099E-2</v>
      </c>
      <c r="G52" s="21">
        <v>2836</v>
      </c>
      <c r="H52" s="11">
        <f t="shared" si="2"/>
        <v>2.1228530066515067E-3</v>
      </c>
    </row>
    <row r="53" spans="1:8" x14ac:dyDescent="0.55000000000000004">
      <c r="A53" s="12" t="s">
        <v>56</v>
      </c>
      <c r="B53" s="20">
        <v>1758645</v>
      </c>
      <c r="C53" s="21">
        <v>909044</v>
      </c>
      <c r="D53" s="11">
        <f t="shared" si="0"/>
        <v>0.51690022716352646</v>
      </c>
      <c r="E53" s="21">
        <v>55223</v>
      </c>
      <c r="F53" s="11">
        <f t="shared" si="1"/>
        <v>3.140087965450674E-2</v>
      </c>
      <c r="G53" s="21">
        <v>8003</v>
      </c>
      <c r="H53" s="11">
        <f t="shared" si="2"/>
        <v>4.5506625839780062E-3</v>
      </c>
    </row>
    <row r="54" spans="1:8" x14ac:dyDescent="0.55000000000000004">
      <c r="A54" s="12" t="s">
        <v>57</v>
      </c>
      <c r="B54" s="20">
        <v>1141741</v>
      </c>
      <c r="C54" s="21">
        <v>529783</v>
      </c>
      <c r="D54" s="11">
        <f t="shared" si="0"/>
        <v>0.46401329198128122</v>
      </c>
      <c r="E54" s="21">
        <v>35896</v>
      </c>
      <c r="F54" s="11">
        <f t="shared" si="1"/>
        <v>3.1439704801701961E-2</v>
      </c>
      <c r="G54" s="21">
        <v>6104</v>
      </c>
      <c r="H54" s="11">
        <f t="shared" si="2"/>
        <v>5.3462212533315345E-3</v>
      </c>
    </row>
    <row r="55" spans="1:8" x14ac:dyDescent="0.55000000000000004">
      <c r="A55" s="12" t="s">
        <v>58</v>
      </c>
      <c r="B55" s="20">
        <v>1087241</v>
      </c>
      <c r="C55" s="21">
        <v>496736</v>
      </c>
      <c r="D55" s="11">
        <f t="shared" si="0"/>
        <v>0.4568775460086586</v>
      </c>
      <c r="E55" s="21">
        <v>30188</v>
      </c>
      <c r="F55" s="11">
        <f t="shared" si="1"/>
        <v>2.7765693162785435E-2</v>
      </c>
      <c r="G55" s="21">
        <v>5200</v>
      </c>
      <c r="H55" s="11">
        <f t="shared" si="2"/>
        <v>4.7827482591256219E-3</v>
      </c>
    </row>
    <row r="56" spans="1:8" x14ac:dyDescent="0.55000000000000004">
      <c r="A56" s="12" t="s">
        <v>59</v>
      </c>
      <c r="B56" s="20">
        <v>1617517</v>
      </c>
      <c r="C56" s="21">
        <v>762398</v>
      </c>
      <c r="D56" s="11">
        <f t="shared" si="0"/>
        <v>0.47133847743176732</v>
      </c>
      <c r="E56" s="21">
        <v>47421</v>
      </c>
      <c r="F56" s="11">
        <f t="shared" si="1"/>
        <v>2.9317157099430793E-2</v>
      </c>
      <c r="G56" s="21">
        <v>9046</v>
      </c>
      <c r="H56" s="11">
        <f t="shared" si="2"/>
        <v>5.5925223660709591E-3</v>
      </c>
    </row>
    <row r="57" spans="1:8" x14ac:dyDescent="0.55000000000000004">
      <c r="A57" s="12" t="s">
        <v>60</v>
      </c>
      <c r="B57" s="20">
        <v>1485118</v>
      </c>
      <c r="C57" s="21">
        <v>508335</v>
      </c>
      <c r="D57" s="11">
        <f t="shared" si="0"/>
        <v>0.34228593283496667</v>
      </c>
      <c r="E57" s="21">
        <v>31219</v>
      </c>
      <c r="F57" s="11">
        <f t="shared" si="1"/>
        <v>2.1021225249441458E-2</v>
      </c>
      <c r="G57" s="21">
        <v>6625</v>
      </c>
      <c r="H57" s="11">
        <f t="shared" si="2"/>
        <v>4.4609249904721373E-3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64</v>
      </c>
    </row>
    <row r="63" spans="1:8" x14ac:dyDescent="0.55000000000000004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D16" sqref="D16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3.58203125" customWidth="1"/>
    <col min="10" max="10" width="9.5" bestFit="1" customWidth="1"/>
  </cols>
  <sheetData>
    <row r="1" spans="1:8" x14ac:dyDescent="0.55000000000000004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58"/>
      <c r="H3" s="56" t="str">
        <f>'進捗状況 (都道府県別)'!H3</f>
        <v>（4月12日公表時点）</v>
      </c>
    </row>
    <row r="4" spans="1:8" x14ac:dyDescent="0.55000000000000004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55000000000000004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44662</v>
      </c>
      <c r="H5" s="86"/>
    </row>
    <row r="6" spans="1:8" ht="23.25" customHeight="1" x14ac:dyDescent="0.55000000000000004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55000000000000004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55000000000000004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5" customHeight="1" x14ac:dyDescent="0.55000000000000004">
      <c r="A9" s="63"/>
      <c r="B9" s="68"/>
      <c r="C9" s="81"/>
      <c r="D9" s="65"/>
      <c r="E9" s="81"/>
      <c r="F9" s="65"/>
      <c r="G9" s="81"/>
      <c r="H9" s="65"/>
    </row>
    <row r="10" spans="1:8" x14ac:dyDescent="0.55000000000000004">
      <c r="A10" s="10" t="s">
        <v>69</v>
      </c>
      <c r="B10" s="20">
        <v>27549031.999999996</v>
      </c>
      <c r="C10" s="21">
        <f>SUM(C11:C30)</f>
        <v>11834409</v>
      </c>
      <c r="D10" s="11">
        <f>C10/$B10</f>
        <v>0.42957621886678277</v>
      </c>
      <c r="E10" s="21">
        <f>SUM(E11:E30)</f>
        <v>800101</v>
      </c>
      <c r="F10" s="11">
        <f>E10/$B10</f>
        <v>2.9042799035552323E-2</v>
      </c>
      <c r="G10" s="21">
        <f>SUM(G11:G30)</f>
        <v>141113</v>
      </c>
      <c r="H10" s="11">
        <f>G10/$B10</f>
        <v>5.1222489414510103E-3</v>
      </c>
    </row>
    <row r="11" spans="1:8" x14ac:dyDescent="0.55000000000000004">
      <c r="A11" s="12" t="s">
        <v>70</v>
      </c>
      <c r="B11" s="20">
        <v>1961575</v>
      </c>
      <c r="C11" s="21">
        <v>798341</v>
      </c>
      <c r="D11" s="11">
        <f t="shared" ref="D11:D30" si="0">C11/$B11</f>
        <v>0.40698979136663138</v>
      </c>
      <c r="E11" s="21">
        <v>54404</v>
      </c>
      <c r="F11" s="11">
        <f t="shared" ref="F11:F30" si="1">E11/$B11</f>
        <v>2.7734855919350522E-2</v>
      </c>
      <c r="G11" s="21">
        <v>8826</v>
      </c>
      <c r="H11" s="11">
        <f t="shared" ref="H11:H30" si="2">G11/$B11</f>
        <v>4.4994455985623797E-3</v>
      </c>
    </row>
    <row r="12" spans="1:8" x14ac:dyDescent="0.55000000000000004">
      <c r="A12" s="12" t="s">
        <v>71</v>
      </c>
      <c r="B12" s="20">
        <v>1065932</v>
      </c>
      <c r="C12" s="21">
        <v>451256</v>
      </c>
      <c r="D12" s="11">
        <f t="shared" si="0"/>
        <v>0.42334407823388359</v>
      </c>
      <c r="E12" s="21">
        <v>20393</v>
      </c>
      <c r="F12" s="11">
        <f t="shared" si="1"/>
        <v>1.9131614399417598E-2</v>
      </c>
      <c r="G12" s="21">
        <v>7093</v>
      </c>
      <c r="H12" s="11">
        <f t="shared" si="2"/>
        <v>6.654270628895652E-3</v>
      </c>
    </row>
    <row r="13" spans="1:8" x14ac:dyDescent="0.55000000000000004">
      <c r="A13" s="12" t="s">
        <v>72</v>
      </c>
      <c r="B13" s="20">
        <v>1324589</v>
      </c>
      <c r="C13" s="21">
        <v>539275</v>
      </c>
      <c r="D13" s="11">
        <f t="shared" si="0"/>
        <v>0.4071262859649295</v>
      </c>
      <c r="E13" s="21">
        <v>32018</v>
      </c>
      <c r="F13" s="11">
        <f t="shared" si="1"/>
        <v>2.417202619076559E-2</v>
      </c>
      <c r="G13" s="21">
        <v>4713</v>
      </c>
      <c r="H13" s="11">
        <f t="shared" si="2"/>
        <v>3.5580848097032363E-3</v>
      </c>
    </row>
    <row r="14" spans="1:8" x14ac:dyDescent="0.55000000000000004">
      <c r="A14" s="12" t="s">
        <v>73</v>
      </c>
      <c r="B14" s="20">
        <v>974726</v>
      </c>
      <c r="C14" s="21">
        <v>451332</v>
      </c>
      <c r="D14" s="11">
        <f t="shared" si="0"/>
        <v>0.46303474001924644</v>
      </c>
      <c r="E14" s="21">
        <v>24783</v>
      </c>
      <c r="F14" s="11">
        <f t="shared" si="1"/>
        <v>2.5425606785907013E-2</v>
      </c>
      <c r="G14" s="21">
        <v>4305</v>
      </c>
      <c r="H14" s="11">
        <f t="shared" si="2"/>
        <v>4.4166258004813656E-3</v>
      </c>
    </row>
    <row r="15" spans="1:8" x14ac:dyDescent="0.55000000000000004">
      <c r="A15" s="12" t="s">
        <v>74</v>
      </c>
      <c r="B15" s="20">
        <v>3759920</v>
      </c>
      <c r="C15" s="21">
        <v>1655904</v>
      </c>
      <c r="D15" s="11">
        <f t="shared" si="0"/>
        <v>0.4404093704121364</v>
      </c>
      <c r="E15" s="21">
        <v>148909</v>
      </c>
      <c r="F15" s="11">
        <f t="shared" si="1"/>
        <v>3.960430009149131E-2</v>
      </c>
      <c r="G15" s="21">
        <v>22338</v>
      </c>
      <c r="H15" s="11">
        <f t="shared" si="2"/>
        <v>5.9410838528479327E-3</v>
      </c>
    </row>
    <row r="16" spans="1:8" x14ac:dyDescent="0.55000000000000004">
      <c r="A16" s="12" t="s">
        <v>75</v>
      </c>
      <c r="B16" s="20">
        <v>1521562.0000000002</v>
      </c>
      <c r="C16" s="21">
        <v>658480</v>
      </c>
      <c r="D16" s="11">
        <f t="shared" si="0"/>
        <v>0.43276580251084079</v>
      </c>
      <c r="E16" s="21">
        <v>49889</v>
      </c>
      <c r="F16" s="11">
        <f t="shared" si="1"/>
        <v>3.2788016525123517E-2</v>
      </c>
      <c r="G16" s="21">
        <v>7949</v>
      </c>
      <c r="H16" s="11">
        <f t="shared" si="2"/>
        <v>5.2242366725772588E-3</v>
      </c>
    </row>
    <row r="17" spans="1:8" x14ac:dyDescent="0.55000000000000004">
      <c r="A17" s="12" t="s">
        <v>76</v>
      </c>
      <c r="B17" s="20">
        <v>718601</v>
      </c>
      <c r="C17" s="21">
        <v>349442</v>
      </c>
      <c r="D17" s="11">
        <f t="shared" si="0"/>
        <v>0.48628098207489273</v>
      </c>
      <c r="E17" s="21">
        <v>18216</v>
      </c>
      <c r="F17" s="11">
        <f t="shared" si="1"/>
        <v>2.5349255010777887E-2</v>
      </c>
      <c r="G17" s="21">
        <v>1743</v>
      </c>
      <c r="H17" s="11">
        <f t="shared" si="2"/>
        <v>2.4255463045556574E-3</v>
      </c>
    </row>
    <row r="18" spans="1:8" x14ac:dyDescent="0.55000000000000004">
      <c r="A18" s="12" t="s">
        <v>77</v>
      </c>
      <c r="B18" s="20">
        <v>784774</v>
      </c>
      <c r="C18" s="21">
        <v>376870</v>
      </c>
      <c r="D18" s="11">
        <f t="shared" si="0"/>
        <v>0.48022742853356509</v>
      </c>
      <c r="E18" s="21">
        <v>25155</v>
      </c>
      <c r="F18" s="11">
        <f t="shared" si="1"/>
        <v>3.2053814219125509E-2</v>
      </c>
      <c r="G18" s="21">
        <v>3186</v>
      </c>
      <c r="H18" s="11">
        <f t="shared" si="2"/>
        <v>4.0597675254277028E-3</v>
      </c>
    </row>
    <row r="19" spans="1:8" x14ac:dyDescent="0.55000000000000004">
      <c r="A19" s="12" t="s">
        <v>78</v>
      </c>
      <c r="B19" s="20">
        <v>694295.99999999988</v>
      </c>
      <c r="C19" s="21">
        <v>287178</v>
      </c>
      <c r="D19" s="11">
        <f t="shared" si="0"/>
        <v>0.41362473642365799</v>
      </c>
      <c r="E19" s="21">
        <v>27265</v>
      </c>
      <c r="F19" s="11">
        <f t="shared" si="1"/>
        <v>3.9269994353993115E-2</v>
      </c>
      <c r="G19" s="21">
        <v>5076</v>
      </c>
      <c r="H19" s="11">
        <f t="shared" si="2"/>
        <v>7.31100279995852E-3</v>
      </c>
    </row>
    <row r="20" spans="1:8" x14ac:dyDescent="0.55000000000000004">
      <c r="A20" s="12" t="s">
        <v>79</v>
      </c>
      <c r="B20" s="20">
        <v>799966</v>
      </c>
      <c r="C20" s="21">
        <v>392313</v>
      </c>
      <c r="D20" s="11">
        <f t="shared" si="0"/>
        <v>0.49041209251393186</v>
      </c>
      <c r="E20" s="21">
        <v>26750</v>
      </c>
      <c r="F20" s="11">
        <f t="shared" si="1"/>
        <v>3.3438921154149051E-2</v>
      </c>
      <c r="G20" s="21">
        <v>3530</v>
      </c>
      <c r="H20" s="11">
        <f t="shared" si="2"/>
        <v>4.4126875392204168E-3</v>
      </c>
    </row>
    <row r="21" spans="1:8" x14ac:dyDescent="0.55000000000000004">
      <c r="A21" s="12" t="s">
        <v>80</v>
      </c>
      <c r="B21" s="20">
        <v>2300944</v>
      </c>
      <c r="C21" s="21">
        <v>972821</v>
      </c>
      <c r="D21" s="11">
        <f t="shared" si="0"/>
        <v>0.4227921235805826</v>
      </c>
      <c r="E21" s="21">
        <v>67813</v>
      </c>
      <c r="F21" s="11">
        <f t="shared" si="1"/>
        <v>2.9471816784763124E-2</v>
      </c>
      <c r="G21" s="21">
        <v>9840</v>
      </c>
      <c r="H21" s="11">
        <f t="shared" si="2"/>
        <v>4.2765056429013484E-3</v>
      </c>
    </row>
    <row r="22" spans="1:8" x14ac:dyDescent="0.55000000000000004">
      <c r="A22" s="12" t="s">
        <v>81</v>
      </c>
      <c r="B22" s="20">
        <v>1400720</v>
      </c>
      <c r="C22" s="21">
        <v>592929</v>
      </c>
      <c r="D22" s="11">
        <f t="shared" si="0"/>
        <v>0.42330301559198125</v>
      </c>
      <c r="E22" s="21">
        <v>38485</v>
      </c>
      <c r="F22" s="11">
        <f t="shared" si="1"/>
        <v>2.7475155634245244E-2</v>
      </c>
      <c r="G22" s="21">
        <v>4014</v>
      </c>
      <c r="H22" s="11">
        <f t="shared" si="2"/>
        <v>2.8656690844708435E-3</v>
      </c>
    </row>
    <row r="23" spans="1:8" x14ac:dyDescent="0.55000000000000004">
      <c r="A23" s="12" t="s">
        <v>82</v>
      </c>
      <c r="B23" s="20">
        <v>2739963</v>
      </c>
      <c r="C23" s="21">
        <v>976191</v>
      </c>
      <c r="D23" s="11">
        <f t="shared" si="0"/>
        <v>0.35627889865666068</v>
      </c>
      <c r="E23" s="21">
        <v>67712</v>
      </c>
      <c r="F23" s="11">
        <f t="shared" si="1"/>
        <v>2.4712742471339942E-2</v>
      </c>
      <c r="G23" s="21">
        <v>10437</v>
      </c>
      <c r="H23" s="11">
        <f t="shared" si="2"/>
        <v>3.8091755253629339E-3</v>
      </c>
    </row>
    <row r="24" spans="1:8" x14ac:dyDescent="0.55000000000000004">
      <c r="A24" s="12" t="s">
        <v>83</v>
      </c>
      <c r="B24" s="20">
        <v>831479.00000000012</v>
      </c>
      <c r="C24" s="21">
        <v>374032</v>
      </c>
      <c r="D24" s="11">
        <f t="shared" si="0"/>
        <v>0.44983938259414846</v>
      </c>
      <c r="E24" s="21">
        <v>18546</v>
      </c>
      <c r="F24" s="11">
        <f t="shared" si="1"/>
        <v>2.2304832713754642E-2</v>
      </c>
      <c r="G24" s="21">
        <v>4347</v>
      </c>
      <c r="H24" s="11">
        <f t="shared" si="2"/>
        <v>5.2280334199661079E-3</v>
      </c>
    </row>
    <row r="25" spans="1:8" x14ac:dyDescent="0.55000000000000004">
      <c r="A25" s="12" t="s">
        <v>84</v>
      </c>
      <c r="B25" s="20">
        <v>1526835</v>
      </c>
      <c r="C25" s="21">
        <v>648327</v>
      </c>
      <c r="D25" s="11">
        <f t="shared" si="0"/>
        <v>0.4246215209894979</v>
      </c>
      <c r="E25" s="21">
        <v>38987</v>
      </c>
      <c r="F25" s="11">
        <f t="shared" si="1"/>
        <v>2.553452075699077E-2</v>
      </c>
      <c r="G25" s="21">
        <v>6488</v>
      </c>
      <c r="H25" s="11">
        <f t="shared" si="2"/>
        <v>4.2493131215881217E-3</v>
      </c>
    </row>
    <row r="26" spans="1:8" x14ac:dyDescent="0.55000000000000004">
      <c r="A26" s="12" t="s">
        <v>85</v>
      </c>
      <c r="B26" s="20">
        <v>708155</v>
      </c>
      <c r="C26" s="21">
        <v>310074</v>
      </c>
      <c r="D26" s="11">
        <f t="shared" si="0"/>
        <v>0.43786176755088929</v>
      </c>
      <c r="E26" s="21">
        <v>13730</v>
      </c>
      <c r="F26" s="11">
        <f t="shared" si="1"/>
        <v>1.9388410729289492E-2</v>
      </c>
      <c r="G26" s="21">
        <v>2834</v>
      </c>
      <c r="H26" s="11">
        <f t="shared" si="2"/>
        <v>4.0019487259145246E-3</v>
      </c>
    </row>
    <row r="27" spans="1:8" x14ac:dyDescent="0.55000000000000004">
      <c r="A27" s="12" t="s">
        <v>86</v>
      </c>
      <c r="B27" s="20">
        <v>1194817</v>
      </c>
      <c r="C27" s="21">
        <v>510642</v>
      </c>
      <c r="D27" s="11">
        <f t="shared" si="0"/>
        <v>0.42738092946451212</v>
      </c>
      <c r="E27" s="21">
        <v>34165</v>
      </c>
      <c r="F27" s="11">
        <f t="shared" si="1"/>
        <v>2.8594337040735107E-2</v>
      </c>
      <c r="G27" s="21">
        <v>4832</v>
      </c>
      <c r="H27" s="11">
        <f t="shared" si="2"/>
        <v>4.044133955241681E-3</v>
      </c>
    </row>
    <row r="28" spans="1:8" x14ac:dyDescent="0.55000000000000004">
      <c r="A28" s="12" t="s">
        <v>87</v>
      </c>
      <c r="B28" s="20">
        <v>944709</v>
      </c>
      <c r="C28" s="21">
        <v>429941</v>
      </c>
      <c r="D28" s="11">
        <f t="shared" si="0"/>
        <v>0.45510416435113882</v>
      </c>
      <c r="E28" s="21">
        <v>26312</v>
      </c>
      <c r="F28" s="11">
        <f t="shared" si="1"/>
        <v>2.7851962879574556E-2</v>
      </c>
      <c r="G28" s="21">
        <v>11276</v>
      </c>
      <c r="H28" s="11">
        <f t="shared" si="2"/>
        <v>1.1935950647236345E-2</v>
      </c>
    </row>
    <row r="29" spans="1:8" x14ac:dyDescent="0.55000000000000004">
      <c r="A29" s="12" t="s">
        <v>88</v>
      </c>
      <c r="B29" s="20">
        <v>1562767</v>
      </c>
      <c r="C29" s="21">
        <v>699678</v>
      </c>
      <c r="D29" s="11">
        <f t="shared" si="0"/>
        <v>0.44771741404828741</v>
      </c>
      <c r="E29" s="21">
        <v>42619</v>
      </c>
      <c r="F29" s="11">
        <f t="shared" si="1"/>
        <v>2.7271499846106297E-2</v>
      </c>
      <c r="G29" s="21">
        <v>14866</v>
      </c>
      <c r="H29" s="11">
        <f t="shared" si="2"/>
        <v>9.5126144844368994E-3</v>
      </c>
    </row>
    <row r="30" spans="1:8" x14ac:dyDescent="0.55000000000000004">
      <c r="A30" s="12" t="s">
        <v>89</v>
      </c>
      <c r="B30" s="20">
        <v>732702</v>
      </c>
      <c r="C30" s="21">
        <v>359383</v>
      </c>
      <c r="D30" s="11">
        <f t="shared" si="0"/>
        <v>0.49048999456805087</v>
      </c>
      <c r="E30" s="21">
        <v>23950</v>
      </c>
      <c r="F30" s="11">
        <f t="shared" si="1"/>
        <v>3.2687231643969854E-2</v>
      </c>
      <c r="G30" s="21">
        <v>3420</v>
      </c>
      <c r="H30" s="11">
        <f t="shared" si="2"/>
        <v>4.6676547900783676E-3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44662</v>
      </c>
      <c r="H34" s="84"/>
    </row>
    <row r="35" spans="1:8" ht="24" customHeight="1" x14ac:dyDescent="0.55000000000000004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55000000000000004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55000000000000004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5" customHeight="1" x14ac:dyDescent="0.55000000000000004">
      <c r="A38" s="63"/>
      <c r="B38" s="68"/>
      <c r="C38" s="81"/>
      <c r="D38" s="65"/>
      <c r="E38" s="81"/>
      <c r="F38" s="65"/>
      <c r="G38" s="81"/>
      <c r="H38" s="65"/>
    </row>
    <row r="39" spans="1:8" x14ac:dyDescent="0.55000000000000004">
      <c r="A39" s="10" t="s">
        <v>69</v>
      </c>
      <c r="B39" s="20">
        <v>9572763</v>
      </c>
      <c r="C39" s="21">
        <v>4394223</v>
      </c>
      <c r="D39" s="11">
        <f>C39/$B39</f>
        <v>0.45903392782209274</v>
      </c>
      <c r="E39" s="21">
        <v>238808</v>
      </c>
      <c r="F39" s="11">
        <f>E39/$B39</f>
        <v>2.4946611547784062E-2</v>
      </c>
      <c r="G39" s="21">
        <v>34892</v>
      </c>
      <c r="H39" s="11">
        <f>G39/$B39</f>
        <v>3.6449246680399379E-3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Normal="100" zoomScaleSheetLayoutView="100" workbookViewId="0">
      <selection activeCell="A2" sqref="A2"/>
    </sheetView>
  </sheetViews>
  <sheetFormatPr defaultRowHeight="18" x14ac:dyDescent="0.55000000000000004"/>
  <cols>
    <col min="1" max="1" width="12.75" customWidth="1"/>
    <col min="2" max="2" width="14.08203125" style="30" customWidth="1"/>
    <col min="3" max="4" width="13.83203125" customWidth="1"/>
    <col min="5" max="6" width="14" customWidth="1"/>
    <col min="7" max="8" width="14.08203125" customWidth="1"/>
    <col min="9" max="9" width="12.83203125" customWidth="1"/>
    <col min="10" max="13" width="13.08203125" customWidth="1"/>
    <col min="15" max="15" width="11.58203125" bestFit="1" customWidth="1"/>
  </cols>
  <sheetData>
    <row r="1" spans="1:15" x14ac:dyDescent="0.55000000000000004">
      <c r="A1" s="22" t="s">
        <v>94</v>
      </c>
      <c r="B1" s="23"/>
      <c r="C1" s="24"/>
      <c r="D1" s="24"/>
      <c r="E1" s="24"/>
      <c r="F1" s="24"/>
      <c r="J1" s="25"/>
    </row>
    <row r="2" spans="1:15" x14ac:dyDescent="0.55000000000000004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（4月12日公表時点）</v>
      </c>
    </row>
    <row r="3" spans="1:15" x14ac:dyDescent="0.55000000000000004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55000000000000004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55000000000000004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55000000000000004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55000000000000004">
      <c r="A7" s="31" t="s">
        <v>13</v>
      </c>
      <c r="B7" s="32">
        <f>C7+E7+G7</f>
        <v>261817123</v>
      </c>
      <c r="C7" s="32">
        <f t="shared" ref="C7:J7" si="0">SUM(C8:C54)</f>
        <v>102782613</v>
      </c>
      <c r="D7" s="33">
        <f t="shared" ref="D7:D54" si="1">C7/O7</f>
        <v>0.81158034435225546</v>
      </c>
      <c r="E7" s="32">
        <f t="shared" si="0"/>
        <v>100868538</v>
      </c>
      <c r="F7" s="34">
        <f t="shared" ref="F7:F54" si="2">E7/O7</f>
        <v>0.79646664367589648</v>
      </c>
      <c r="G7" s="35">
        <f t="shared" si="0"/>
        <v>58165972</v>
      </c>
      <c r="H7" s="34">
        <f t="shared" ref="H7:H54" si="3">G7/O7</f>
        <v>0.45928351311075977</v>
      </c>
      <c r="I7" s="35">
        <f t="shared" si="0"/>
        <v>1001022</v>
      </c>
      <c r="J7" s="35">
        <f t="shared" si="0"/>
        <v>5093762</v>
      </c>
      <c r="K7" s="35">
        <f>SUM(K8:K54)</f>
        <v>22878418</v>
      </c>
      <c r="L7" s="35">
        <f>SUM(L8:L54)</f>
        <v>24814422</v>
      </c>
      <c r="M7" s="35">
        <f>SUM(M8:M54)</f>
        <v>4378348</v>
      </c>
      <c r="O7" s="1">
        <v>126645025</v>
      </c>
    </row>
    <row r="8" spans="1:15" x14ac:dyDescent="0.55000000000000004">
      <c r="A8" s="36" t="s">
        <v>14</v>
      </c>
      <c r="B8" s="32">
        <f t="shared" ref="B8:B54" si="4">C8+E8+G8</f>
        <v>10862142</v>
      </c>
      <c r="C8" s="37">
        <f>SUM(一般接種!D7+一般接種!G7+一般接種!J7+医療従事者等!C5)</f>
        <v>4276317</v>
      </c>
      <c r="D8" s="33">
        <f t="shared" si="1"/>
        <v>0.81818286179378841</v>
      </c>
      <c r="E8" s="37">
        <f>SUM(一般接種!E7+一般接種!H7+一般接種!K7+医療従事者等!D5)</f>
        <v>4193659</v>
      </c>
      <c r="F8" s="34">
        <f t="shared" si="2"/>
        <v>0.80236800078368298</v>
      </c>
      <c r="G8" s="32">
        <f>SUM(I8:M8)</f>
        <v>2392166</v>
      </c>
      <c r="H8" s="34">
        <f t="shared" si="3"/>
        <v>0.45769039661133626</v>
      </c>
      <c r="I8" s="38">
        <v>41474</v>
      </c>
      <c r="J8" s="38">
        <v>223643</v>
      </c>
      <c r="K8" s="38">
        <v>908342</v>
      </c>
      <c r="L8" s="38">
        <v>1054734</v>
      </c>
      <c r="M8" s="38">
        <v>163973</v>
      </c>
      <c r="O8" s="1">
        <v>5226603</v>
      </c>
    </row>
    <row r="9" spans="1:15" x14ac:dyDescent="0.55000000000000004">
      <c r="A9" s="36" t="s">
        <v>15</v>
      </c>
      <c r="B9" s="32">
        <f t="shared" si="4"/>
        <v>2710193</v>
      </c>
      <c r="C9" s="37">
        <f>SUM(一般接種!D8+一般接種!G8+一般接種!J8+医療従事者等!C6)</f>
        <v>1076809</v>
      </c>
      <c r="D9" s="33">
        <f t="shared" si="1"/>
        <v>0.85487152820504675</v>
      </c>
      <c r="E9" s="37">
        <f>SUM(一般接種!E8+一般接種!H8+一般接種!K8+医療従事者等!D6)</f>
        <v>1055709</v>
      </c>
      <c r="F9" s="34">
        <f t="shared" si="2"/>
        <v>0.83812037805202388</v>
      </c>
      <c r="G9" s="32">
        <f t="shared" ref="G9:G54" si="5">SUM(I9:M9)</f>
        <v>577675</v>
      </c>
      <c r="H9" s="34">
        <f t="shared" si="3"/>
        <v>0.4586123537747645</v>
      </c>
      <c r="I9" s="38">
        <v>10582</v>
      </c>
      <c r="J9" s="38">
        <v>42847</v>
      </c>
      <c r="K9" s="38">
        <v>225512</v>
      </c>
      <c r="L9" s="38">
        <v>258569</v>
      </c>
      <c r="M9" s="38">
        <v>40165</v>
      </c>
      <c r="O9" s="1">
        <v>1259615</v>
      </c>
    </row>
    <row r="10" spans="1:15" x14ac:dyDescent="0.55000000000000004">
      <c r="A10" s="36" t="s">
        <v>16</v>
      </c>
      <c r="B10" s="32">
        <f t="shared" si="4"/>
        <v>2635761</v>
      </c>
      <c r="C10" s="37">
        <f>SUM(一般接種!D9+一般接種!G9+一般接種!J9+医療従事者等!C7)</f>
        <v>1041383</v>
      </c>
      <c r="D10" s="33">
        <f t="shared" si="1"/>
        <v>0.85301718594751241</v>
      </c>
      <c r="E10" s="37">
        <f>SUM(一般接種!E9+一般接種!H9+一般接種!K9+医療従事者等!D7)</f>
        <v>1020070</v>
      </c>
      <c r="F10" s="34">
        <f t="shared" si="2"/>
        <v>0.83555929074075441</v>
      </c>
      <c r="G10" s="32">
        <f t="shared" si="5"/>
        <v>574308</v>
      </c>
      <c r="H10" s="34">
        <f t="shared" si="3"/>
        <v>0.47042691692407501</v>
      </c>
      <c r="I10" s="38">
        <v>10213</v>
      </c>
      <c r="J10" s="38">
        <v>47195</v>
      </c>
      <c r="K10" s="38">
        <v>218204</v>
      </c>
      <c r="L10" s="38">
        <v>246823</v>
      </c>
      <c r="M10" s="38">
        <v>51873</v>
      </c>
      <c r="O10" s="1">
        <v>1220823</v>
      </c>
    </row>
    <row r="11" spans="1:15" x14ac:dyDescent="0.55000000000000004">
      <c r="A11" s="36" t="s">
        <v>17</v>
      </c>
      <c r="B11" s="32">
        <f t="shared" si="4"/>
        <v>4810543</v>
      </c>
      <c r="C11" s="37">
        <f>SUM(一般接種!D10+一般接種!G10+一般接種!J10+医療従事者等!C8)</f>
        <v>1907742</v>
      </c>
      <c r="D11" s="33">
        <f t="shared" si="1"/>
        <v>0.83599964767577761</v>
      </c>
      <c r="E11" s="37">
        <f>SUM(一般接種!E10+一般接種!H10+一般接種!K10+医療従事者等!D8)</f>
        <v>1863349</v>
      </c>
      <c r="F11" s="34">
        <f t="shared" si="2"/>
        <v>0.81654600438477132</v>
      </c>
      <c r="G11" s="32">
        <f t="shared" si="5"/>
        <v>1039452</v>
      </c>
      <c r="H11" s="34">
        <f t="shared" si="3"/>
        <v>0.45550263388649115</v>
      </c>
      <c r="I11" s="38">
        <v>18070</v>
      </c>
      <c r="J11" s="38">
        <v>116906</v>
      </c>
      <c r="K11" s="38">
        <v>454125</v>
      </c>
      <c r="L11" s="38">
        <v>385245</v>
      </c>
      <c r="M11" s="38">
        <v>65106</v>
      </c>
      <c r="O11" s="1">
        <v>2281989</v>
      </c>
    </row>
    <row r="12" spans="1:15" x14ac:dyDescent="0.55000000000000004">
      <c r="A12" s="36" t="s">
        <v>18</v>
      </c>
      <c r="B12" s="32">
        <f t="shared" si="4"/>
        <v>2117612</v>
      </c>
      <c r="C12" s="37">
        <f>SUM(一般接種!D11+一般接種!G11+一般接種!J11+医療従事者等!C9)</f>
        <v>839432</v>
      </c>
      <c r="D12" s="33">
        <f t="shared" si="1"/>
        <v>0.86424623798502609</v>
      </c>
      <c r="E12" s="37">
        <f>SUM(一般接種!E11+一般接種!H11+一般接種!K11+医療従事者等!D9)</f>
        <v>824130</v>
      </c>
      <c r="F12" s="34">
        <f t="shared" si="2"/>
        <v>0.84849189941603309</v>
      </c>
      <c r="G12" s="32">
        <f t="shared" si="5"/>
        <v>454050</v>
      </c>
      <c r="H12" s="34">
        <f t="shared" si="3"/>
        <v>0.4674720577212938</v>
      </c>
      <c r="I12" s="38">
        <v>4865</v>
      </c>
      <c r="J12" s="38">
        <v>29358</v>
      </c>
      <c r="K12" s="38">
        <v>126324</v>
      </c>
      <c r="L12" s="38">
        <v>227158</v>
      </c>
      <c r="M12" s="38">
        <v>66345</v>
      </c>
      <c r="O12" s="1">
        <v>971288</v>
      </c>
    </row>
    <row r="13" spans="1:15" x14ac:dyDescent="0.55000000000000004">
      <c r="A13" s="36" t="s">
        <v>19</v>
      </c>
      <c r="B13" s="32">
        <f t="shared" si="4"/>
        <v>2360044</v>
      </c>
      <c r="C13" s="37">
        <f>SUM(一般接種!D12+一般接種!G12+一般接種!J12+医療従事者等!C10)</f>
        <v>915495</v>
      </c>
      <c r="D13" s="33">
        <f t="shared" si="1"/>
        <v>0.85595318457462022</v>
      </c>
      <c r="E13" s="37">
        <f>SUM(一般接種!E12+一般接種!H12+一般接種!K12+医療従事者等!D10)</f>
        <v>897793</v>
      </c>
      <c r="F13" s="34">
        <f t="shared" si="2"/>
        <v>0.83940248438145704</v>
      </c>
      <c r="G13" s="32">
        <f t="shared" si="5"/>
        <v>546756</v>
      </c>
      <c r="H13" s="34">
        <f t="shared" si="3"/>
        <v>0.51119617189092359</v>
      </c>
      <c r="I13" s="38">
        <v>9632</v>
      </c>
      <c r="J13" s="38">
        <v>34488</v>
      </c>
      <c r="K13" s="38">
        <v>191333</v>
      </c>
      <c r="L13" s="38">
        <v>267238</v>
      </c>
      <c r="M13" s="38">
        <v>44065</v>
      </c>
      <c r="O13" s="1">
        <v>1069562</v>
      </c>
    </row>
    <row r="14" spans="1:15" x14ac:dyDescent="0.55000000000000004">
      <c r="A14" s="36" t="s">
        <v>20</v>
      </c>
      <c r="B14" s="32">
        <f t="shared" si="4"/>
        <v>4032595</v>
      </c>
      <c r="C14" s="37">
        <f>SUM(一般接種!D13+一般接種!G13+一般接種!J13+医療従事者等!C11)</f>
        <v>1569772</v>
      </c>
      <c r="D14" s="33">
        <f t="shared" si="1"/>
        <v>0.84303021547652357</v>
      </c>
      <c r="E14" s="37">
        <f>SUM(一般接種!E13+一般接種!H13+一般接種!K13+医療従事者等!D11)</f>
        <v>1539184</v>
      </c>
      <c r="F14" s="34">
        <f t="shared" si="2"/>
        <v>0.82660323867288843</v>
      </c>
      <c r="G14" s="32">
        <f t="shared" si="5"/>
        <v>923639</v>
      </c>
      <c r="H14" s="34">
        <f t="shared" si="3"/>
        <v>0.49603100653631277</v>
      </c>
      <c r="I14" s="38">
        <v>18746</v>
      </c>
      <c r="J14" s="38">
        <v>73194</v>
      </c>
      <c r="K14" s="38">
        <v>341118</v>
      </c>
      <c r="L14" s="38">
        <v>410095</v>
      </c>
      <c r="M14" s="38">
        <v>80486</v>
      </c>
      <c r="O14" s="1">
        <v>1862059</v>
      </c>
    </row>
    <row r="15" spans="1:15" x14ac:dyDescent="0.55000000000000004">
      <c r="A15" s="36" t="s">
        <v>21</v>
      </c>
      <c r="B15" s="32">
        <f t="shared" si="4"/>
        <v>6256595</v>
      </c>
      <c r="C15" s="37">
        <f>SUM(一般接種!D14+一般接種!G14+一般接種!J14+医療従事者等!C12)</f>
        <v>2442217</v>
      </c>
      <c r="D15" s="33">
        <f t="shared" si="1"/>
        <v>0.83992089900006017</v>
      </c>
      <c r="E15" s="37">
        <f>SUM(一般接種!E14+一般接種!H14+一般接種!K14+医療従事者等!D12)</f>
        <v>2395351</v>
      </c>
      <c r="F15" s="34">
        <f t="shared" si="2"/>
        <v>0.82380286655145429</v>
      </c>
      <c r="G15" s="32">
        <f t="shared" si="5"/>
        <v>1419027</v>
      </c>
      <c r="H15" s="34">
        <f t="shared" si="3"/>
        <v>0.48802806365910906</v>
      </c>
      <c r="I15" s="38">
        <v>21012</v>
      </c>
      <c r="J15" s="38">
        <v>137806</v>
      </c>
      <c r="K15" s="38">
        <v>548550</v>
      </c>
      <c r="L15" s="38">
        <v>586651</v>
      </c>
      <c r="M15" s="38">
        <v>125008</v>
      </c>
      <c r="O15" s="1">
        <v>2907675</v>
      </c>
    </row>
    <row r="16" spans="1:15" x14ac:dyDescent="0.55000000000000004">
      <c r="A16" s="39" t="s">
        <v>22</v>
      </c>
      <c r="B16" s="32">
        <f t="shared" si="4"/>
        <v>4056466</v>
      </c>
      <c r="C16" s="37">
        <f>SUM(一般接種!D15+一般接種!G15+一般接種!J15+医療従事者等!C13)</f>
        <v>1609822</v>
      </c>
      <c r="D16" s="33">
        <f t="shared" si="1"/>
        <v>0.8232694981745432</v>
      </c>
      <c r="E16" s="37">
        <f>SUM(一般接種!E15+一般接種!H15+一般接種!K15+医療従事者等!D13)</f>
        <v>1579603</v>
      </c>
      <c r="F16" s="34">
        <f t="shared" si="2"/>
        <v>0.80781537904501433</v>
      </c>
      <c r="G16" s="32">
        <f t="shared" si="5"/>
        <v>867041</v>
      </c>
      <c r="H16" s="34">
        <f t="shared" si="3"/>
        <v>0.44340828300691265</v>
      </c>
      <c r="I16" s="38">
        <v>14651</v>
      </c>
      <c r="J16" s="38">
        <v>71047</v>
      </c>
      <c r="K16" s="38">
        <v>362980</v>
      </c>
      <c r="L16" s="38">
        <v>343220</v>
      </c>
      <c r="M16" s="38">
        <v>75143</v>
      </c>
      <c r="O16" s="1">
        <v>1955401</v>
      </c>
    </row>
    <row r="17" spans="1:15" x14ac:dyDescent="0.55000000000000004">
      <c r="A17" s="36" t="s">
        <v>23</v>
      </c>
      <c r="B17" s="32">
        <f t="shared" si="4"/>
        <v>4170264</v>
      </c>
      <c r="C17" s="37">
        <f>SUM(一般接種!D16+一般接種!G16+一般接種!J16+医療従事者等!C14)</f>
        <v>1599966</v>
      </c>
      <c r="D17" s="33">
        <f t="shared" si="1"/>
        <v>0.81710085434816693</v>
      </c>
      <c r="E17" s="37">
        <f>SUM(一般接種!E16+一般接種!H16+一般接種!K16+医療従事者等!D14)</f>
        <v>1566893</v>
      </c>
      <c r="F17" s="34">
        <f t="shared" si="2"/>
        <v>0.80021051008094068</v>
      </c>
      <c r="G17" s="32">
        <f t="shared" si="5"/>
        <v>1003405</v>
      </c>
      <c r="H17" s="34">
        <f t="shared" si="3"/>
        <v>0.51243781602685456</v>
      </c>
      <c r="I17" s="38">
        <v>16042</v>
      </c>
      <c r="J17" s="38">
        <v>71005</v>
      </c>
      <c r="K17" s="38">
        <v>400911</v>
      </c>
      <c r="L17" s="38">
        <v>433015</v>
      </c>
      <c r="M17" s="38">
        <v>82432</v>
      </c>
      <c r="O17" s="1">
        <v>1958101</v>
      </c>
    </row>
    <row r="18" spans="1:15" x14ac:dyDescent="0.55000000000000004">
      <c r="A18" s="36" t="s">
        <v>24</v>
      </c>
      <c r="B18" s="32">
        <f t="shared" si="4"/>
        <v>15252180</v>
      </c>
      <c r="C18" s="37">
        <f>SUM(一般接種!D17+一般接種!G17+一般接種!J17+医療従事者等!C15)</f>
        <v>6066109</v>
      </c>
      <c r="D18" s="33">
        <f t="shared" si="1"/>
        <v>0.82043195926748891</v>
      </c>
      <c r="E18" s="37">
        <f>SUM(一般接種!E17+一般接種!H17+一般接種!K17+医療従事者等!D15)</f>
        <v>5948278</v>
      </c>
      <c r="F18" s="34">
        <f t="shared" si="2"/>
        <v>0.80449549683457722</v>
      </c>
      <c r="G18" s="32">
        <f t="shared" si="5"/>
        <v>3237793</v>
      </c>
      <c r="H18" s="34">
        <f t="shared" si="3"/>
        <v>0.43790654844688098</v>
      </c>
      <c r="I18" s="38">
        <v>48057</v>
      </c>
      <c r="J18" s="38">
        <v>259484</v>
      </c>
      <c r="K18" s="38">
        <v>1291777</v>
      </c>
      <c r="L18" s="38">
        <v>1377368</v>
      </c>
      <c r="M18" s="38">
        <v>261107</v>
      </c>
      <c r="O18" s="1">
        <v>7393799</v>
      </c>
    </row>
    <row r="19" spans="1:15" x14ac:dyDescent="0.55000000000000004">
      <c r="A19" s="36" t="s">
        <v>25</v>
      </c>
      <c r="B19" s="32">
        <f t="shared" si="4"/>
        <v>13121339</v>
      </c>
      <c r="C19" s="37">
        <f>SUM(一般接種!D18+一般接種!G18+一般接種!J18+医療従事者等!C16)</f>
        <v>5176306</v>
      </c>
      <c r="D19" s="33">
        <f t="shared" si="1"/>
        <v>0.81866114429915926</v>
      </c>
      <c r="E19" s="37">
        <f>SUM(一般接種!E18+一般接種!H18+一般接種!K18+医療従事者等!D16)</f>
        <v>5081714</v>
      </c>
      <c r="F19" s="34">
        <f t="shared" si="2"/>
        <v>0.80370090142295647</v>
      </c>
      <c r="G19" s="32">
        <f t="shared" si="5"/>
        <v>2863319</v>
      </c>
      <c r="H19" s="34">
        <f t="shared" si="3"/>
        <v>0.45284958212159881</v>
      </c>
      <c r="I19" s="38">
        <v>41741</v>
      </c>
      <c r="J19" s="38">
        <v>205265</v>
      </c>
      <c r="K19" s="38">
        <v>1071059</v>
      </c>
      <c r="L19" s="38">
        <v>1291510</v>
      </c>
      <c r="M19" s="38">
        <v>253744</v>
      </c>
      <c r="O19" s="1">
        <v>6322892</v>
      </c>
    </row>
    <row r="20" spans="1:15" x14ac:dyDescent="0.55000000000000004">
      <c r="A20" s="36" t="s">
        <v>26</v>
      </c>
      <c r="B20" s="32">
        <f t="shared" si="4"/>
        <v>28669665</v>
      </c>
      <c r="C20" s="37">
        <f>SUM(一般接種!D19+一般接種!G19+一般接種!J19+医療従事者等!C17)</f>
        <v>11206567</v>
      </c>
      <c r="D20" s="33">
        <f t="shared" si="1"/>
        <v>0.80952832949357778</v>
      </c>
      <c r="E20" s="37">
        <f>SUM(一般接種!E19+一般接種!H19+一般接種!K19+医療従事者等!D17)</f>
        <v>11013127</v>
      </c>
      <c r="F20" s="34">
        <f t="shared" si="2"/>
        <v>0.79555481199644973</v>
      </c>
      <c r="G20" s="32">
        <f t="shared" si="5"/>
        <v>6449971</v>
      </c>
      <c r="H20" s="34">
        <f t="shared" si="3"/>
        <v>0.46592629561863336</v>
      </c>
      <c r="I20" s="38">
        <v>95197</v>
      </c>
      <c r="J20" s="38">
        <v>575801</v>
      </c>
      <c r="K20" s="38">
        <v>2574282</v>
      </c>
      <c r="L20" s="38">
        <v>2804909</v>
      </c>
      <c r="M20" s="38">
        <v>399782</v>
      </c>
      <c r="O20" s="1">
        <v>13843329</v>
      </c>
    </row>
    <row r="21" spans="1:15" x14ac:dyDescent="0.55000000000000004">
      <c r="A21" s="36" t="s">
        <v>27</v>
      </c>
      <c r="B21" s="32">
        <f t="shared" si="4"/>
        <v>19105800</v>
      </c>
      <c r="C21" s="37">
        <f>SUM(一般接種!D20+一般接種!G20+一般接種!J20+医療従事者等!C18)</f>
        <v>7541970</v>
      </c>
      <c r="D21" s="33">
        <f t="shared" si="1"/>
        <v>0.81798280862705242</v>
      </c>
      <c r="E21" s="37">
        <f>SUM(一般接種!E20+一般接種!H20+一般接種!K20+医療従事者等!D18)</f>
        <v>7419931</v>
      </c>
      <c r="F21" s="34">
        <f t="shared" si="2"/>
        <v>0.80474677029992603</v>
      </c>
      <c r="G21" s="32">
        <f t="shared" si="5"/>
        <v>4143899</v>
      </c>
      <c r="H21" s="34">
        <f t="shared" si="3"/>
        <v>0.44943670455952939</v>
      </c>
      <c r="I21" s="38">
        <v>48808</v>
      </c>
      <c r="J21" s="38">
        <v>285693</v>
      </c>
      <c r="K21" s="38">
        <v>1415693</v>
      </c>
      <c r="L21" s="38">
        <v>1990071</v>
      </c>
      <c r="M21" s="38">
        <v>403634</v>
      </c>
      <c r="O21" s="1">
        <v>9220206</v>
      </c>
    </row>
    <row r="22" spans="1:15" x14ac:dyDescent="0.55000000000000004">
      <c r="A22" s="36" t="s">
        <v>28</v>
      </c>
      <c r="B22" s="32">
        <f t="shared" si="4"/>
        <v>4811748</v>
      </c>
      <c r="C22" s="37">
        <f>SUM(一般接種!D21+一般接種!G21+一般接種!J21+医療従事者等!C19)</f>
        <v>1874258</v>
      </c>
      <c r="D22" s="33">
        <f t="shared" si="1"/>
        <v>0.84686427727779201</v>
      </c>
      <c r="E22" s="37">
        <f>SUM(一般接種!E21+一般接種!H21+一般接種!K21+医療従事者等!D19)</f>
        <v>1835316</v>
      </c>
      <c r="F22" s="34">
        <f t="shared" si="2"/>
        <v>0.82926873350220087</v>
      </c>
      <c r="G22" s="32">
        <f t="shared" si="5"/>
        <v>1102174</v>
      </c>
      <c r="H22" s="34">
        <f t="shared" si="3"/>
        <v>0.49800603115706221</v>
      </c>
      <c r="I22" s="38">
        <v>16455</v>
      </c>
      <c r="J22" s="38">
        <v>63158</v>
      </c>
      <c r="K22" s="38">
        <v>342086</v>
      </c>
      <c r="L22" s="38">
        <v>562225</v>
      </c>
      <c r="M22" s="38">
        <v>118250</v>
      </c>
      <c r="O22" s="1">
        <v>2213174</v>
      </c>
    </row>
    <row r="23" spans="1:15" x14ac:dyDescent="0.55000000000000004">
      <c r="A23" s="36" t="s">
        <v>29</v>
      </c>
      <c r="B23" s="32">
        <f t="shared" si="4"/>
        <v>2284494</v>
      </c>
      <c r="C23" s="37">
        <f>SUM(一般接種!D22+一般接種!G22+一般接種!J22+医療従事者等!C20)</f>
        <v>889809</v>
      </c>
      <c r="D23" s="33">
        <f t="shared" si="1"/>
        <v>0.84931858574327512</v>
      </c>
      <c r="E23" s="37">
        <f>SUM(一般接種!E22+一般接種!H22+一般接種!K22+医療従事者等!D20)</f>
        <v>877302</v>
      </c>
      <c r="F23" s="34">
        <f t="shared" si="2"/>
        <v>0.8373807119390192</v>
      </c>
      <c r="G23" s="32">
        <f t="shared" si="5"/>
        <v>517383</v>
      </c>
      <c r="H23" s="34">
        <f t="shared" si="3"/>
        <v>0.49383968677279383</v>
      </c>
      <c r="I23" s="38">
        <v>10126</v>
      </c>
      <c r="J23" s="38">
        <v>38239</v>
      </c>
      <c r="K23" s="38">
        <v>211355</v>
      </c>
      <c r="L23" s="38">
        <v>216471</v>
      </c>
      <c r="M23" s="38">
        <v>41192</v>
      </c>
      <c r="O23" s="1">
        <v>1047674</v>
      </c>
    </row>
    <row r="24" spans="1:15" x14ac:dyDescent="0.55000000000000004">
      <c r="A24" s="36" t="s">
        <v>30</v>
      </c>
      <c r="B24" s="32">
        <f t="shared" si="4"/>
        <v>2364143</v>
      </c>
      <c r="C24" s="37">
        <f>SUM(一般接種!D23+一般接種!G23+一般接種!J23+医療従事者等!C21)</f>
        <v>928347</v>
      </c>
      <c r="D24" s="33">
        <f t="shared" si="1"/>
        <v>0.81961954909522394</v>
      </c>
      <c r="E24" s="37">
        <f>SUM(一般接種!E23+一般接種!H23+一般接種!K23+医療従事者等!D21)</f>
        <v>911891</v>
      </c>
      <c r="F24" s="34">
        <f t="shared" si="2"/>
        <v>0.8050908660705457</v>
      </c>
      <c r="G24" s="32">
        <f t="shared" si="5"/>
        <v>523905</v>
      </c>
      <c r="H24" s="34">
        <f t="shared" si="3"/>
        <v>0.46254555663855573</v>
      </c>
      <c r="I24" s="38">
        <v>8056</v>
      </c>
      <c r="J24" s="38">
        <v>53730</v>
      </c>
      <c r="K24" s="38">
        <v>202450</v>
      </c>
      <c r="L24" s="38">
        <v>212310</v>
      </c>
      <c r="M24" s="38">
        <v>47359</v>
      </c>
      <c r="O24" s="1">
        <v>1132656</v>
      </c>
    </row>
    <row r="25" spans="1:15" x14ac:dyDescent="0.55000000000000004">
      <c r="A25" s="36" t="s">
        <v>31</v>
      </c>
      <c r="B25" s="32">
        <f t="shared" si="4"/>
        <v>1655104</v>
      </c>
      <c r="C25" s="37">
        <f>SUM(一般接種!D24+一般接種!G24+一般接種!J24+医療従事者等!C22)</f>
        <v>643252</v>
      </c>
      <c r="D25" s="33">
        <f t="shared" si="1"/>
        <v>0.83044941600835542</v>
      </c>
      <c r="E25" s="37">
        <f>SUM(一般接種!E24+一般接種!H24+一般接種!K24+医療従事者等!D22)</f>
        <v>631856</v>
      </c>
      <c r="F25" s="34">
        <f t="shared" si="2"/>
        <v>0.8157369836415207</v>
      </c>
      <c r="G25" s="32">
        <f t="shared" si="5"/>
        <v>379996</v>
      </c>
      <c r="H25" s="34">
        <f t="shared" si="3"/>
        <v>0.49058138378972943</v>
      </c>
      <c r="I25" s="38">
        <v>7552</v>
      </c>
      <c r="J25" s="38">
        <v>31810</v>
      </c>
      <c r="K25" s="38">
        <v>143182</v>
      </c>
      <c r="L25" s="38">
        <v>169993</v>
      </c>
      <c r="M25" s="38">
        <v>27459</v>
      </c>
      <c r="O25" s="1">
        <v>774583</v>
      </c>
    </row>
    <row r="26" spans="1:15" x14ac:dyDescent="0.55000000000000004">
      <c r="A26" s="36" t="s">
        <v>32</v>
      </c>
      <c r="B26" s="32">
        <f t="shared" si="4"/>
        <v>1745800</v>
      </c>
      <c r="C26" s="37">
        <f>SUM(一般接種!D25+一般接種!G25+一般接種!J25+医療従事者等!C23)</f>
        <v>676233</v>
      </c>
      <c r="D26" s="33">
        <f t="shared" si="1"/>
        <v>0.82367292450520524</v>
      </c>
      <c r="E26" s="37">
        <f>SUM(一般接種!E25+一般接種!H25+一般接種!K25+医療従事者等!D23)</f>
        <v>664783</v>
      </c>
      <c r="F26" s="34">
        <f t="shared" si="2"/>
        <v>0.80972646672277726</v>
      </c>
      <c r="G26" s="32">
        <f t="shared" si="5"/>
        <v>404784</v>
      </c>
      <c r="H26" s="34">
        <f t="shared" si="3"/>
        <v>0.49303956043688346</v>
      </c>
      <c r="I26" s="38">
        <v>6224</v>
      </c>
      <c r="J26" s="38">
        <v>37241</v>
      </c>
      <c r="K26" s="38">
        <v>167523</v>
      </c>
      <c r="L26" s="38">
        <v>162797</v>
      </c>
      <c r="M26" s="38">
        <v>30999</v>
      </c>
      <c r="O26" s="1">
        <v>820997</v>
      </c>
    </row>
    <row r="27" spans="1:15" x14ac:dyDescent="0.55000000000000004">
      <c r="A27" s="36" t="s">
        <v>33</v>
      </c>
      <c r="B27" s="32">
        <f t="shared" si="4"/>
        <v>4413566</v>
      </c>
      <c r="C27" s="37">
        <f>SUM(一般接種!D26+一般接種!G26+一般接種!J26+医療従事者等!C24)</f>
        <v>1710154</v>
      </c>
      <c r="D27" s="33">
        <f t="shared" si="1"/>
        <v>0.82546867676736957</v>
      </c>
      <c r="E27" s="37">
        <f>SUM(一般接種!E26+一般接種!H26+一般接種!K26+医療従事者等!D24)</f>
        <v>1676964</v>
      </c>
      <c r="F27" s="34">
        <f t="shared" si="2"/>
        <v>0.80944830352501307</v>
      </c>
      <c r="G27" s="32">
        <f t="shared" si="5"/>
        <v>1026448</v>
      </c>
      <c r="H27" s="34">
        <f t="shared" si="3"/>
        <v>0.49545284946882734</v>
      </c>
      <c r="I27" s="38">
        <v>14043</v>
      </c>
      <c r="J27" s="38">
        <v>68469</v>
      </c>
      <c r="K27" s="38">
        <v>452375</v>
      </c>
      <c r="L27" s="38">
        <v>427309</v>
      </c>
      <c r="M27" s="38">
        <v>64252</v>
      </c>
      <c r="O27" s="1">
        <v>2071737</v>
      </c>
    </row>
    <row r="28" spans="1:15" x14ac:dyDescent="0.55000000000000004">
      <c r="A28" s="36" t="s">
        <v>34</v>
      </c>
      <c r="B28" s="32">
        <f t="shared" si="4"/>
        <v>4325062</v>
      </c>
      <c r="C28" s="37">
        <f>SUM(一般接種!D27+一般接種!G27+一般接種!J27+医療従事者等!C25)</f>
        <v>1656381</v>
      </c>
      <c r="D28" s="33">
        <f t="shared" si="1"/>
        <v>0.82129531518139465</v>
      </c>
      <c r="E28" s="37">
        <f>SUM(一般接種!E27+一般接種!H27+一般接種!K27+医療従事者等!D25)</f>
        <v>1634827</v>
      </c>
      <c r="F28" s="34">
        <f t="shared" si="2"/>
        <v>0.8106080401985134</v>
      </c>
      <c r="G28" s="32">
        <f t="shared" si="5"/>
        <v>1033854</v>
      </c>
      <c r="H28" s="34">
        <f t="shared" si="3"/>
        <v>0.51262327132558605</v>
      </c>
      <c r="I28" s="38">
        <v>15401</v>
      </c>
      <c r="J28" s="38">
        <v>84376</v>
      </c>
      <c r="K28" s="38">
        <v>463727</v>
      </c>
      <c r="L28" s="38">
        <v>400105</v>
      </c>
      <c r="M28" s="38">
        <v>70245</v>
      </c>
      <c r="O28" s="1">
        <v>2016791</v>
      </c>
    </row>
    <row r="29" spans="1:15" x14ac:dyDescent="0.55000000000000004">
      <c r="A29" s="36" t="s">
        <v>35</v>
      </c>
      <c r="B29" s="32">
        <f t="shared" si="4"/>
        <v>7833154</v>
      </c>
      <c r="C29" s="37">
        <f>SUM(一般接種!D28+一般接種!G28+一般接種!J28+医療従事者等!C26)</f>
        <v>3109328</v>
      </c>
      <c r="D29" s="33">
        <f t="shared" si="1"/>
        <v>0.84349123501869105</v>
      </c>
      <c r="E29" s="37">
        <f>SUM(一般接種!E28+一般接種!H28+一般接種!K28+医療従事者等!D26)</f>
        <v>3055812</v>
      </c>
      <c r="F29" s="34">
        <f t="shared" si="2"/>
        <v>0.82897353957669828</v>
      </c>
      <c r="G29" s="32">
        <f t="shared" si="5"/>
        <v>1668014</v>
      </c>
      <c r="H29" s="34">
        <f t="shared" si="3"/>
        <v>0.45249494067157497</v>
      </c>
      <c r="I29" s="38">
        <v>23166</v>
      </c>
      <c r="J29" s="38">
        <v>110746</v>
      </c>
      <c r="K29" s="38">
        <v>644902</v>
      </c>
      <c r="L29" s="38">
        <v>731255</v>
      </c>
      <c r="M29" s="38">
        <v>157945</v>
      </c>
      <c r="O29" s="1">
        <v>3686260</v>
      </c>
    </row>
    <row r="30" spans="1:15" x14ac:dyDescent="0.55000000000000004">
      <c r="A30" s="36" t="s">
        <v>36</v>
      </c>
      <c r="B30" s="32">
        <f t="shared" si="4"/>
        <v>15159087</v>
      </c>
      <c r="C30" s="37">
        <f>SUM(一般接種!D29+一般接種!G29+一般接種!J29+医療従事者等!C27)</f>
        <v>5969551</v>
      </c>
      <c r="D30" s="33">
        <f t="shared" si="1"/>
        <v>0.78974829609242314</v>
      </c>
      <c r="E30" s="37">
        <f>SUM(一般接種!E29+一般接種!H29+一般接種!K29+医療従事者等!D27)</f>
        <v>5838382</v>
      </c>
      <c r="F30" s="34">
        <f t="shared" si="2"/>
        <v>0.77239514939007525</v>
      </c>
      <c r="G30" s="32">
        <f t="shared" si="5"/>
        <v>3351154</v>
      </c>
      <c r="H30" s="34">
        <f t="shared" si="3"/>
        <v>0.44334459349510674</v>
      </c>
      <c r="I30" s="38">
        <v>42697</v>
      </c>
      <c r="J30" s="38">
        <v>367694</v>
      </c>
      <c r="K30" s="38">
        <v>1337795</v>
      </c>
      <c r="L30" s="38">
        <v>1338123</v>
      </c>
      <c r="M30" s="38">
        <v>264845</v>
      </c>
      <c r="O30" s="1">
        <v>7558802</v>
      </c>
    </row>
    <row r="31" spans="1:15" x14ac:dyDescent="0.55000000000000004">
      <c r="A31" s="36" t="s">
        <v>37</v>
      </c>
      <c r="B31" s="32">
        <f t="shared" si="4"/>
        <v>3729204</v>
      </c>
      <c r="C31" s="37">
        <f>SUM(一般接種!D30+一般接種!G30+一般接種!J30+医療従事者等!C28)</f>
        <v>1468035</v>
      </c>
      <c r="D31" s="33">
        <f t="shared" si="1"/>
        <v>0.81532270291915221</v>
      </c>
      <c r="E31" s="37">
        <f>SUM(一般接種!E30+一般接種!H30+一般接種!K30+医療従事者等!D28)</f>
        <v>1444581</v>
      </c>
      <c r="F31" s="34">
        <f t="shared" si="2"/>
        <v>0.80229673373295041</v>
      </c>
      <c r="G31" s="32">
        <f t="shared" si="5"/>
        <v>816588</v>
      </c>
      <c r="H31" s="34">
        <f t="shared" si="3"/>
        <v>0.45351966086050038</v>
      </c>
      <c r="I31" s="38">
        <v>16549</v>
      </c>
      <c r="J31" s="38">
        <v>65698</v>
      </c>
      <c r="K31" s="38">
        <v>344451</v>
      </c>
      <c r="L31" s="38">
        <v>344714</v>
      </c>
      <c r="M31" s="38">
        <v>45176</v>
      </c>
      <c r="O31" s="1">
        <v>1800557</v>
      </c>
    </row>
    <row r="32" spans="1:15" x14ac:dyDescent="0.55000000000000004">
      <c r="A32" s="36" t="s">
        <v>38</v>
      </c>
      <c r="B32" s="32">
        <f t="shared" si="4"/>
        <v>2914600</v>
      </c>
      <c r="C32" s="37">
        <f>SUM(一般接種!D31+一般接種!G31+一般接種!J31+医療従事者等!C29)</f>
        <v>1149845</v>
      </c>
      <c r="D32" s="33">
        <f t="shared" si="1"/>
        <v>0.8104103131918049</v>
      </c>
      <c r="E32" s="37">
        <f>SUM(一般接種!E31+一般接種!H31+一般接種!K31+医療従事者等!D29)</f>
        <v>1131255</v>
      </c>
      <c r="F32" s="34">
        <f t="shared" si="2"/>
        <v>0.79730808835086053</v>
      </c>
      <c r="G32" s="32">
        <f t="shared" si="5"/>
        <v>633500</v>
      </c>
      <c r="H32" s="34">
        <f t="shared" si="3"/>
        <v>0.44649055603756016</v>
      </c>
      <c r="I32" s="38">
        <v>8604</v>
      </c>
      <c r="J32" s="38">
        <v>51751</v>
      </c>
      <c r="K32" s="38">
        <v>236984</v>
      </c>
      <c r="L32" s="38">
        <v>281994</v>
      </c>
      <c r="M32" s="38">
        <v>54167</v>
      </c>
      <c r="O32" s="1">
        <v>1418843</v>
      </c>
    </row>
    <row r="33" spans="1:15" x14ac:dyDescent="0.55000000000000004">
      <c r="A33" s="36" t="s">
        <v>39</v>
      </c>
      <c r="B33" s="32">
        <f t="shared" si="4"/>
        <v>5082880</v>
      </c>
      <c r="C33" s="37">
        <f>SUM(一般接種!D32+一般接種!G32+一般接種!J32+医療従事者等!C30)</f>
        <v>2016509</v>
      </c>
      <c r="D33" s="33">
        <f t="shared" si="1"/>
        <v>0.7968684179120521</v>
      </c>
      <c r="E33" s="37">
        <f>SUM(一般接種!E32+一般接種!H32+一般接種!K32+医療従事者等!D30)</f>
        <v>1976490</v>
      </c>
      <c r="F33" s="34">
        <f t="shared" si="2"/>
        <v>0.78105401925753459</v>
      </c>
      <c r="G33" s="32">
        <f t="shared" si="5"/>
        <v>1089881</v>
      </c>
      <c r="H33" s="34">
        <f t="shared" si="3"/>
        <v>0.43069073739933977</v>
      </c>
      <c r="I33" s="38">
        <v>25298</v>
      </c>
      <c r="J33" s="38">
        <v>90791</v>
      </c>
      <c r="K33" s="38">
        <v>439232</v>
      </c>
      <c r="L33" s="38">
        <v>459347</v>
      </c>
      <c r="M33" s="38">
        <v>75213</v>
      </c>
      <c r="O33" s="1">
        <v>2530542</v>
      </c>
    </row>
    <row r="34" spans="1:15" x14ac:dyDescent="0.55000000000000004">
      <c r="A34" s="36" t="s">
        <v>40</v>
      </c>
      <c r="B34" s="32">
        <f t="shared" si="4"/>
        <v>17243773</v>
      </c>
      <c r="C34" s="37">
        <f>SUM(一般接種!D33+一般接種!G33+一般接種!J33+医療従事者等!C31)</f>
        <v>6867669</v>
      </c>
      <c r="D34" s="33">
        <f t="shared" si="1"/>
        <v>0.77692861064373353</v>
      </c>
      <c r="E34" s="37">
        <f>SUM(一般接種!E33+一般接種!H33+一般接種!K33+医療従事者等!D31)</f>
        <v>6758879</v>
      </c>
      <c r="F34" s="34">
        <f t="shared" si="2"/>
        <v>0.76462136876123576</v>
      </c>
      <c r="G34" s="32">
        <f t="shared" si="5"/>
        <v>3617225</v>
      </c>
      <c r="H34" s="34">
        <f t="shared" si="3"/>
        <v>0.4092109846347835</v>
      </c>
      <c r="I34" s="38">
        <v>61643</v>
      </c>
      <c r="J34" s="38">
        <v>354010</v>
      </c>
      <c r="K34" s="38">
        <v>1482399</v>
      </c>
      <c r="L34" s="38">
        <v>1485036</v>
      </c>
      <c r="M34" s="38">
        <v>234137</v>
      </c>
      <c r="O34" s="1">
        <v>8839511</v>
      </c>
    </row>
    <row r="35" spans="1:15" x14ac:dyDescent="0.55000000000000004">
      <c r="A35" s="36" t="s">
        <v>41</v>
      </c>
      <c r="B35" s="32">
        <f t="shared" si="4"/>
        <v>11211450</v>
      </c>
      <c r="C35" s="37">
        <f>SUM(一般接種!D34+一般接種!G34+一般接種!J34+医療従事者等!C32)</f>
        <v>4410171</v>
      </c>
      <c r="D35" s="33">
        <f t="shared" si="1"/>
        <v>0.79841969720971284</v>
      </c>
      <c r="E35" s="37">
        <f>SUM(一般接種!E34+一般接種!H34+一般接種!K34+医療従事者等!D32)</f>
        <v>4342727</v>
      </c>
      <c r="F35" s="34">
        <f t="shared" si="2"/>
        <v>0.78620959967412707</v>
      </c>
      <c r="G35" s="32">
        <f t="shared" si="5"/>
        <v>2458552</v>
      </c>
      <c r="H35" s="34">
        <f t="shared" si="3"/>
        <v>0.44509755821584557</v>
      </c>
      <c r="I35" s="38">
        <v>43283</v>
      </c>
      <c r="J35" s="38">
        <v>234406</v>
      </c>
      <c r="K35" s="38">
        <v>991210</v>
      </c>
      <c r="L35" s="38">
        <v>1012542</v>
      </c>
      <c r="M35" s="38">
        <v>177111</v>
      </c>
      <c r="O35" s="1">
        <v>5523625</v>
      </c>
    </row>
    <row r="36" spans="1:15" x14ac:dyDescent="0.55000000000000004">
      <c r="A36" s="36" t="s">
        <v>42</v>
      </c>
      <c r="B36" s="32">
        <f t="shared" si="4"/>
        <v>2810186</v>
      </c>
      <c r="C36" s="37">
        <f>SUM(一般接種!D35+一般接種!G35+一般接種!J35+医療従事者等!C33)</f>
        <v>1090262</v>
      </c>
      <c r="D36" s="33">
        <f t="shared" si="1"/>
        <v>0.8107610473110396</v>
      </c>
      <c r="E36" s="37">
        <f>SUM(一般接種!E35+一般接種!H35+一般接種!K35+医療従事者等!D33)</f>
        <v>1074344</v>
      </c>
      <c r="F36" s="34">
        <f t="shared" si="2"/>
        <v>0.79892380603224866</v>
      </c>
      <c r="G36" s="32">
        <f t="shared" si="5"/>
        <v>645580</v>
      </c>
      <c r="H36" s="34">
        <f t="shared" si="3"/>
        <v>0.48007829028532673</v>
      </c>
      <c r="I36" s="38">
        <v>7387</v>
      </c>
      <c r="J36" s="38">
        <v>52381</v>
      </c>
      <c r="K36" s="38">
        <v>302585</v>
      </c>
      <c r="L36" s="38">
        <v>246129</v>
      </c>
      <c r="M36" s="38">
        <v>37098</v>
      </c>
      <c r="O36" s="1">
        <v>1344739</v>
      </c>
    </row>
    <row r="37" spans="1:15" x14ac:dyDescent="0.55000000000000004">
      <c r="A37" s="36" t="s">
        <v>43</v>
      </c>
      <c r="B37" s="32">
        <f t="shared" si="4"/>
        <v>1964574</v>
      </c>
      <c r="C37" s="37">
        <f>SUM(一般接種!D36+一般接種!G36+一般接種!J36+医療従事者等!C34)</f>
        <v>746707</v>
      </c>
      <c r="D37" s="33">
        <f t="shared" si="1"/>
        <v>0.79064135903908384</v>
      </c>
      <c r="E37" s="37">
        <f>SUM(一般接種!E36+一般接種!H36+一般接種!K36+医療従事者等!D34)</f>
        <v>734502</v>
      </c>
      <c r="F37" s="34">
        <f t="shared" si="2"/>
        <v>0.77771824758161523</v>
      </c>
      <c r="G37" s="32">
        <f t="shared" si="5"/>
        <v>483365</v>
      </c>
      <c r="H37" s="34">
        <f t="shared" si="3"/>
        <v>0.51180497907737132</v>
      </c>
      <c r="I37" s="38">
        <v>7543</v>
      </c>
      <c r="J37" s="38">
        <v>43680</v>
      </c>
      <c r="K37" s="38">
        <v>209597</v>
      </c>
      <c r="L37" s="38">
        <v>194651</v>
      </c>
      <c r="M37" s="38">
        <v>27894</v>
      </c>
      <c r="O37" s="1">
        <v>944432</v>
      </c>
    </row>
    <row r="38" spans="1:15" x14ac:dyDescent="0.55000000000000004">
      <c r="A38" s="36" t="s">
        <v>44</v>
      </c>
      <c r="B38" s="32">
        <f t="shared" si="4"/>
        <v>1139283</v>
      </c>
      <c r="C38" s="37">
        <f>SUM(一般接種!D37+一般接種!G37+一般接種!J37+医療従事者等!C35)</f>
        <v>439514</v>
      </c>
      <c r="D38" s="33">
        <f t="shared" si="1"/>
        <v>0.78937405260170834</v>
      </c>
      <c r="E38" s="37">
        <f>SUM(一般接種!E37+一般接種!H37+一般接種!K37+医療従事者等!D35)</f>
        <v>431307</v>
      </c>
      <c r="F38" s="34">
        <f t="shared" si="2"/>
        <v>0.77463415159809479</v>
      </c>
      <c r="G38" s="32">
        <f t="shared" si="5"/>
        <v>268462</v>
      </c>
      <c r="H38" s="34">
        <f t="shared" si="3"/>
        <v>0.48216197188157789</v>
      </c>
      <c r="I38" s="38">
        <v>4873</v>
      </c>
      <c r="J38" s="38">
        <v>22689</v>
      </c>
      <c r="K38" s="38">
        <v>107654</v>
      </c>
      <c r="L38" s="38">
        <v>109756</v>
      </c>
      <c r="M38" s="38">
        <v>23490</v>
      </c>
      <c r="O38" s="1">
        <v>556788</v>
      </c>
    </row>
    <row r="39" spans="1:15" x14ac:dyDescent="0.55000000000000004">
      <c r="A39" s="36" t="s">
        <v>45</v>
      </c>
      <c r="B39" s="32">
        <f t="shared" si="4"/>
        <v>1417582</v>
      </c>
      <c r="C39" s="37">
        <f>SUM(一般接種!D38+一般接種!G38+一般接種!J38+医療従事者等!C36)</f>
        <v>556860</v>
      </c>
      <c r="D39" s="33">
        <f t="shared" si="1"/>
        <v>0.82765693392685957</v>
      </c>
      <c r="E39" s="37">
        <f>SUM(一般接種!E38+一般接種!H38+一般接種!K38+医療従事者等!D36)</f>
        <v>545275</v>
      </c>
      <c r="F39" s="34">
        <f t="shared" si="2"/>
        <v>0.81043823339253729</v>
      </c>
      <c r="G39" s="32">
        <f t="shared" si="5"/>
        <v>315447</v>
      </c>
      <c r="H39" s="34">
        <f t="shared" si="3"/>
        <v>0.46884656257663698</v>
      </c>
      <c r="I39" s="38">
        <v>4839</v>
      </c>
      <c r="J39" s="38">
        <v>30096</v>
      </c>
      <c r="K39" s="38">
        <v>110718</v>
      </c>
      <c r="L39" s="38">
        <v>141006</v>
      </c>
      <c r="M39" s="38">
        <v>28788</v>
      </c>
      <c r="O39" s="1">
        <v>672815</v>
      </c>
    </row>
    <row r="40" spans="1:15" x14ac:dyDescent="0.55000000000000004">
      <c r="A40" s="36" t="s">
        <v>46</v>
      </c>
      <c r="B40" s="32">
        <f t="shared" si="4"/>
        <v>3847815</v>
      </c>
      <c r="C40" s="37">
        <f>SUM(一般接種!D39+一般接種!G39+一般接種!J39+医療従事者等!C37)</f>
        <v>1502982</v>
      </c>
      <c r="D40" s="33">
        <f t="shared" si="1"/>
        <v>0.79363667902107471</v>
      </c>
      <c r="E40" s="37">
        <f>SUM(一般接種!E39+一般接種!H39+一般接種!K39+医療従事者等!D37)</f>
        <v>1465029</v>
      </c>
      <c r="F40" s="34">
        <f t="shared" si="2"/>
        <v>0.77359592478789896</v>
      </c>
      <c r="G40" s="32">
        <f t="shared" si="5"/>
        <v>879804</v>
      </c>
      <c r="H40" s="34">
        <f t="shared" si="3"/>
        <v>0.46457291221681801</v>
      </c>
      <c r="I40" s="38">
        <v>21844</v>
      </c>
      <c r="J40" s="38">
        <v>136688</v>
      </c>
      <c r="K40" s="38">
        <v>360642</v>
      </c>
      <c r="L40" s="38">
        <v>314837</v>
      </c>
      <c r="M40" s="38">
        <v>45793</v>
      </c>
      <c r="O40" s="1">
        <v>1893791</v>
      </c>
    </row>
    <row r="41" spans="1:15" x14ac:dyDescent="0.55000000000000004">
      <c r="A41" s="36" t="s">
        <v>47</v>
      </c>
      <c r="B41" s="32">
        <f t="shared" si="4"/>
        <v>5724819</v>
      </c>
      <c r="C41" s="37">
        <f>SUM(一般接種!D40+一般接種!G40+一般接種!J40+医療従事者等!C38)</f>
        <v>2226237</v>
      </c>
      <c r="D41" s="33">
        <f t="shared" si="1"/>
        <v>0.79156979028478192</v>
      </c>
      <c r="E41" s="37">
        <f>SUM(一般接種!E40+一般接種!H40+一般接種!K40+医療従事者等!D38)</f>
        <v>2189435</v>
      </c>
      <c r="F41" s="34">
        <f t="shared" si="2"/>
        <v>0.77848432300431691</v>
      </c>
      <c r="G41" s="32">
        <f t="shared" si="5"/>
        <v>1309147</v>
      </c>
      <c r="H41" s="34">
        <f t="shared" si="3"/>
        <v>0.46548557778976424</v>
      </c>
      <c r="I41" s="38">
        <v>22332</v>
      </c>
      <c r="J41" s="38">
        <v>119824</v>
      </c>
      <c r="K41" s="38">
        <v>541445</v>
      </c>
      <c r="L41" s="38">
        <v>525445</v>
      </c>
      <c r="M41" s="38">
        <v>100101</v>
      </c>
      <c r="O41" s="1">
        <v>2812433</v>
      </c>
    </row>
    <row r="42" spans="1:15" x14ac:dyDescent="0.55000000000000004">
      <c r="A42" s="36" t="s">
        <v>48</v>
      </c>
      <c r="B42" s="32">
        <f t="shared" si="4"/>
        <v>2932896</v>
      </c>
      <c r="C42" s="37">
        <f>SUM(一般接種!D41+一般接種!G41+一般接種!J41+医療従事者等!C39)</f>
        <v>1113372</v>
      </c>
      <c r="D42" s="33">
        <f t="shared" si="1"/>
        <v>0.82100419582482242</v>
      </c>
      <c r="E42" s="37">
        <f>SUM(一般接種!E41+一般接種!H41+一般接種!K41+医療従事者等!D39)</f>
        <v>1084341</v>
      </c>
      <c r="F42" s="34">
        <f t="shared" si="2"/>
        <v>0.7995966403905288</v>
      </c>
      <c r="G42" s="32">
        <f t="shared" si="5"/>
        <v>735183</v>
      </c>
      <c r="H42" s="34">
        <f t="shared" si="3"/>
        <v>0.54212637617892356</v>
      </c>
      <c r="I42" s="38">
        <v>44483</v>
      </c>
      <c r="J42" s="38">
        <v>46002</v>
      </c>
      <c r="K42" s="38">
        <v>285581</v>
      </c>
      <c r="L42" s="38">
        <v>306679</v>
      </c>
      <c r="M42" s="38">
        <v>52438</v>
      </c>
      <c r="O42" s="1">
        <v>1356110</v>
      </c>
    </row>
    <row r="43" spans="1:15" x14ac:dyDescent="0.55000000000000004">
      <c r="A43" s="36" t="s">
        <v>49</v>
      </c>
      <c r="B43" s="32">
        <f t="shared" si="4"/>
        <v>1551607</v>
      </c>
      <c r="C43" s="37">
        <f>SUM(一般接種!D42+一般接種!G42+一般接種!J42+医療従事者等!C40)</f>
        <v>596093</v>
      </c>
      <c r="D43" s="33">
        <f t="shared" si="1"/>
        <v>0.81106716248338317</v>
      </c>
      <c r="E43" s="37">
        <f>SUM(一般接種!E42+一般接種!H42+一般接種!K42+医療従事者等!D40)</f>
        <v>585432</v>
      </c>
      <c r="F43" s="34">
        <f t="shared" si="2"/>
        <v>0.79656139405591408</v>
      </c>
      <c r="G43" s="32">
        <f t="shared" si="5"/>
        <v>370082</v>
      </c>
      <c r="H43" s="34">
        <f t="shared" si="3"/>
        <v>0.50354786522602246</v>
      </c>
      <c r="I43" s="38">
        <v>7730</v>
      </c>
      <c r="J43" s="38">
        <v>38864</v>
      </c>
      <c r="K43" s="38">
        <v>149047</v>
      </c>
      <c r="L43" s="38">
        <v>155375</v>
      </c>
      <c r="M43" s="38">
        <v>19066</v>
      </c>
      <c r="O43" s="1">
        <v>734949</v>
      </c>
    </row>
    <row r="44" spans="1:15" x14ac:dyDescent="0.55000000000000004">
      <c r="A44" s="36" t="s">
        <v>50</v>
      </c>
      <c r="B44" s="32">
        <f t="shared" si="4"/>
        <v>1968339</v>
      </c>
      <c r="C44" s="37">
        <f>SUM(一般接種!D43+一般接種!G43+一般接種!J43+医療従事者等!C41)</f>
        <v>773590</v>
      </c>
      <c r="D44" s="33">
        <f t="shared" si="1"/>
        <v>0.7943250614028603</v>
      </c>
      <c r="E44" s="37">
        <f>SUM(一般接種!E43+一般接種!H43+一般接種!K43+医療従事者等!D41)</f>
        <v>760027</v>
      </c>
      <c r="F44" s="34">
        <f t="shared" si="2"/>
        <v>0.78039852304558188</v>
      </c>
      <c r="G44" s="32">
        <f t="shared" si="5"/>
        <v>434722</v>
      </c>
      <c r="H44" s="34">
        <f t="shared" si="3"/>
        <v>0.44637415083335386</v>
      </c>
      <c r="I44" s="38">
        <v>9305</v>
      </c>
      <c r="J44" s="38">
        <v>46919</v>
      </c>
      <c r="K44" s="38">
        <v>169186</v>
      </c>
      <c r="L44" s="38">
        <v>185186</v>
      </c>
      <c r="M44" s="38">
        <v>24126</v>
      </c>
      <c r="O44" s="1">
        <v>973896</v>
      </c>
    </row>
    <row r="45" spans="1:15" x14ac:dyDescent="0.55000000000000004">
      <c r="A45" s="36" t="s">
        <v>51</v>
      </c>
      <c r="B45" s="32">
        <f t="shared" si="4"/>
        <v>2840322</v>
      </c>
      <c r="C45" s="37">
        <f>SUM(一般接種!D44+一般接種!G44+一般接種!J44+医療従事者等!C42)</f>
        <v>1103746</v>
      </c>
      <c r="D45" s="33">
        <f t="shared" si="1"/>
        <v>0.81384053755330077</v>
      </c>
      <c r="E45" s="37">
        <f>SUM(一般接種!E44+一般接種!H44+一般接種!K44+医療従事者等!D42)</f>
        <v>1086321</v>
      </c>
      <c r="F45" s="34">
        <f t="shared" si="2"/>
        <v>0.80099231761242096</v>
      </c>
      <c r="G45" s="32">
        <f t="shared" si="5"/>
        <v>650255</v>
      </c>
      <c r="H45" s="34">
        <f t="shared" si="3"/>
        <v>0.47946165036767663</v>
      </c>
      <c r="I45" s="38">
        <v>11923</v>
      </c>
      <c r="J45" s="38">
        <v>54805</v>
      </c>
      <c r="K45" s="38">
        <v>271027</v>
      </c>
      <c r="L45" s="38">
        <v>262477</v>
      </c>
      <c r="M45" s="38">
        <v>50023</v>
      </c>
      <c r="O45" s="1">
        <v>1356219</v>
      </c>
    </row>
    <row r="46" spans="1:15" x14ac:dyDescent="0.55000000000000004">
      <c r="A46" s="36" t="s">
        <v>52</v>
      </c>
      <c r="B46" s="32">
        <f t="shared" si="4"/>
        <v>1437039</v>
      </c>
      <c r="C46" s="37">
        <f>SUM(一般接種!D45+一般接種!G45+一般接種!J45+医療従事者等!C43)</f>
        <v>561378</v>
      </c>
      <c r="D46" s="33">
        <f t="shared" si="1"/>
        <v>0.80063380050686928</v>
      </c>
      <c r="E46" s="37">
        <f>SUM(一般接種!E45+一般接種!H45+一般接種!K45+医療従事者等!D43)</f>
        <v>550748</v>
      </c>
      <c r="F46" s="34">
        <f t="shared" si="2"/>
        <v>0.78547336083985697</v>
      </c>
      <c r="G46" s="32">
        <f t="shared" si="5"/>
        <v>324913</v>
      </c>
      <c r="H46" s="34">
        <f t="shared" si="3"/>
        <v>0.46338889308823716</v>
      </c>
      <c r="I46" s="38">
        <v>10538</v>
      </c>
      <c r="J46" s="38">
        <v>33273</v>
      </c>
      <c r="K46" s="38">
        <v>140151</v>
      </c>
      <c r="L46" s="38">
        <v>124159</v>
      </c>
      <c r="M46" s="38">
        <v>16792</v>
      </c>
      <c r="O46" s="1">
        <v>701167</v>
      </c>
    </row>
    <row r="47" spans="1:15" x14ac:dyDescent="0.55000000000000004">
      <c r="A47" s="36" t="s">
        <v>53</v>
      </c>
      <c r="B47" s="32">
        <f t="shared" si="4"/>
        <v>10461828</v>
      </c>
      <c r="C47" s="37">
        <f>SUM(一般接種!D46+一般接種!G46+一般接種!J46+医療従事者等!C44)</f>
        <v>4106137</v>
      </c>
      <c r="D47" s="33">
        <f t="shared" si="1"/>
        <v>0.80132723933827332</v>
      </c>
      <c r="E47" s="37">
        <f>SUM(一般接種!E46+一般接種!H46+一般接種!K46+医療従事者等!D44)</f>
        <v>4004858</v>
      </c>
      <c r="F47" s="34">
        <f t="shared" si="2"/>
        <v>0.78156228228181346</v>
      </c>
      <c r="G47" s="32">
        <f t="shared" si="5"/>
        <v>2350833</v>
      </c>
      <c r="H47" s="34">
        <f t="shared" si="3"/>
        <v>0.45877342086620859</v>
      </c>
      <c r="I47" s="38">
        <v>42015</v>
      </c>
      <c r="J47" s="38">
        <v>221813</v>
      </c>
      <c r="K47" s="38">
        <v>917094</v>
      </c>
      <c r="L47" s="38">
        <v>997075</v>
      </c>
      <c r="M47" s="38">
        <v>172836</v>
      </c>
      <c r="O47" s="1">
        <v>5124170</v>
      </c>
    </row>
    <row r="48" spans="1:15" x14ac:dyDescent="0.55000000000000004">
      <c r="A48" s="36" t="s">
        <v>54</v>
      </c>
      <c r="B48" s="32">
        <f t="shared" si="4"/>
        <v>1690270</v>
      </c>
      <c r="C48" s="37">
        <f>SUM(一般接種!D47+一般接種!G47+一般接種!J47+医療従事者等!C45)</f>
        <v>652918</v>
      </c>
      <c r="D48" s="33">
        <f t="shared" si="1"/>
        <v>0.79797169961208569</v>
      </c>
      <c r="E48" s="37">
        <f>SUM(一般接種!E47+一般接種!H47+一般接種!K47+医療従事者等!D45)</f>
        <v>641599</v>
      </c>
      <c r="F48" s="34">
        <f t="shared" si="2"/>
        <v>0.78413804566486844</v>
      </c>
      <c r="G48" s="32">
        <f t="shared" si="5"/>
        <v>395753</v>
      </c>
      <c r="H48" s="34">
        <f t="shared" si="3"/>
        <v>0.48367435732600689</v>
      </c>
      <c r="I48" s="38">
        <v>8377</v>
      </c>
      <c r="J48" s="38">
        <v>55991</v>
      </c>
      <c r="K48" s="38">
        <v>164577</v>
      </c>
      <c r="L48" s="38">
        <v>144723</v>
      </c>
      <c r="M48" s="38">
        <v>22085</v>
      </c>
      <c r="O48" s="1">
        <v>818222</v>
      </c>
    </row>
    <row r="49" spans="1:15" x14ac:dyDescent="0.55000000000000004">
      <c r="A49" s="36" t="s">
        <v>55</v>
      </c>
      <c r="B49" s="32">
        <f t="shared" si="4"/>
        <v>2835664</v>
      </c>
      <c r="C49" s="37">
        <f>SUM(一般接種!D48+一般接種!G48+一般接種!J48+医療従事者等!C46)</f>
        <v>1088197</v>
      </c>
      <c r="D49" s="33">
        <f t="shared" si="1"/>
        <v>0.81455651385019368</v>
      </c>
      <c r="E49" s="37">
        <f>SUM(一般接種!E48+一般接種!H48+一般接種!K48+医療従事者等!D46)</f>
        <v>1067296</v>
      </c>
      <c r="F49" s="34">
        <f t="shared" si="2"/>
        <v>0.79891132672324616</v>
      </c>
      <c r="G49" s="32">
        <f t="shared" si="5"/>
        <v>680171</v>
      </c>
      <c r="H49" s="34">
        <f t="shared" si="3"/>
        <v>0.50913365740026861</v>
      </c>
      <c r="I49" s="38">
        <v>14670</v>
      </c>
      <c r="J49" s="38">
        <v>64069</v>
      </c>
      <c r="K49" s="38">
        <v>271638</v>
      </c>
      <c r="L49" s="38">
        <v>294428</v>
      </c>
      <c r="M49" s="38">
        <v>35366</v>
      </c>
      <c r="O49" s="1">
        <v>1335938</v>
      </c>
    </row>
    <row r="50" spans="1:15" x14ac:dyDescent="0.55000000000000004">
      <c r="A50" s="36" t="s">
        <v>56</v>
      </c>
      <c r="B50" s="32">
        <f t="shared" si="4"/>
        <v>3776097</v>
      </c>
      <c r="C50" s="37">
        <f>SUM(一般接種!D49+一般接種!G49+一般接種!J49+医療従事者等!C47)</f>
        <v>1446134</v>
      </c>
      <c r="D50" s="33">
        <f t="shared" si="1"/>
        <v>0.82230012310614142</v>
      </c>
      <c r="E50" s="37">
        <f>SUM(一般接種!E49+一般接種!H49+一般接種!K49+医療従事者等!D47)</f>
        <v>1420919</v>
      </c>
      <c r="F50" s="34">
        <f t="shared" si="2"/>
        <v>0.80796238012788257</v>
      </c>
      <c r="G50" s="32">
        <f t="shared" si="5"/>
        <v>909044</v>
      </c>
      <c r="H50" s="34">
        <f t="shared" si="3"/>
        <v>0.51690022716352646</v>
      </c>
      <c r="I50" s="38">
        <v>20917</v>
      </c>
      <c r="J50" s="38">
        <v>77175</v>
      </c>
      <c r="K50" s="38">
        <v>340992</v>
      </c>
      <c r="L50" s="38">
        <v>419308</v>
      </c>
      <c r="M50" s="38">
        <v>50652</v>
      </c>
      <c r="O50" s="1">
        <v>1758645</v>
      </c>
    </row>
    <row r="51" spans="1:15" x14ac:dyDescent="0.55000000000000004">
      <c r="A51" s="36" t="s">
        <v>57</v>
      </c>
      <c r="B51" s="32">
        <f t="shared" si="4"/>
        <v>2345583</v>
      </c>
      <c r="C51" s="37">
        <f>SUM(一般接種!D50+一般接種!G50+一般接種!J50+医療従事者等!C48)</f>
        <v>918148</v>
      </c>
      <c r="D51" s="33">
        <f t="shared" si="1"/>
        <v>0.80416486751373562</v>
      </c>
      <c r="E51" s="37">
        <f>SUM(一般接種!E50+一般接種!H50+一般接種!K50+医療従事者等!D48)</f>
        <v>897652</v>
      </c>
      <c r="F51" s="34">
        <f t="shared" si="2"/>
        <v>0.78621333559887929</v>
      </c>
      <c r="G51" s="32">
        <f t="shared" si="5"/>
        <v>529783</v>
      </c>
      <c r="H51" s="34">
        <f t="shared" si="3"/>
        <v>0.46401329198128122</v>
      </c>
      <c r="I51" s="38">
        <v>19268</v>
      </c>
      <c r="J51" s="38">
        <v>50423</v>
      </c>
      <c r="K51" s="38">
        <v>214599</v>
      </c>
      <c r="L51" s="38">
        <v>215258</v>
      </c>
      <c r="M51" s="38">
        <v>30235</v>
      </c>
      <c r="O51" s="1">
        <v>1141741</v>
      </c>
    </row>
    <row r="52" spans="1:15" x14ac:dyDescent="0.55000000000000004">
      <c r="A52" s="36" t="s">
        <v>58</v>
      </c>
      <c r="B52" s="32">
        <f t="shared" si="4"/>
        <v>2204746</v>
      </c>
      <c r="C52" s="37">
        <f>SUM(一般接種!D51+一般接種!G51+一般接種!J51+医療従事者等!C49)</f>
        <v>862161</v>
      </c>
      <c r="D52" s="33">
        <f t="shared" si="1"/>
        <v>0.79298058112230863</v>
      </c>
      <c r="E52" s="37">
        <f>SUM(一般接種!E51+一般接種!H51+一般接種!K51+医療従事者等!D49)</f>
        <v>845849</v>
      </c>
      <c r="F52" s="34">
        <f t="shared" si="2"/>
        <v>0.77797746773714382</v>
      </c>
      <c r="G52" s="32">
        <f t="shared" si="5"/>
        <v>496736</v>
      </c>
      <c r="H52" s="34">
        <f t="shared" si="3"/>
        <v>0.4568775460086586</v>
      </c>
      <c r="I52" s="38">
        <v>10782</v>
      </c>
      <c r="J52" s="38">
        <v>45782</v>
      </c>
      <c r="K52" s="38">
        <v>185584</v>
      </c>
      <c r="L52" s="38">
        <v>212556</v>
      </c>
      <c r="M52" s="38">
        <v>42032</v>
      </c>
      <c r="O52" s="1">
        <v>1087241</v>
      </c>
    </row>
    <row r="53" spans="1:15" x14ac:dyDescent="0.55000000000000004">
      <c r="A53" s="36" t="s">
        <v>59</v>
      </c>
      <c r="B53" s="32">
        <f t="shared" si="4"/>
        <v>3346486</v>
      </c>
      <c r="C53" s="37">
        <f>SUM(一般接種!D52+一般接種!G52+一般接種!J52+医療従事者等!C50)</f>
        <v>1307250</v>
      </c>
      <c r="D53" s="33">
        <f t="shared" si="1"/>
        <v>0.80818315974422528</v>
      </c>
      <c r="E53" s="37">
        <f>SUM(一般接種!E52+一般接種!H52+一般接種!K52+医療従事者等!D50)</f>
        <v>1276838</v>
      </c>
      <c r="F53" s="34">
        <f t="shared" si="2"/>
        <v>0.78938150263644835</v>
      </c>
      <c r="G53" s="32">
        <f t="shared" si="5"/>
        <v>762398</v>
      </c>
      <c r="H53" s="34">
        <f t="shared" si="3"/>
        <v>0.47133847743176732</v>
      </c>
      <c r="I53" s="38">
        <v>17022</v>
      </c>
      <c r="J53" s="38">
        <v>70033</v>
      </c>
      <c r="K53" s="38">
        <v>339920</v>
      </c>
      <c r="L53" s="38">
        <v>296803</v>
      </c>
      <c r="M53" s="38">
        <v>38620</v>
      </c>
      <c r="O53" s="1">
        <v>1617517</v>
      </c>
    </row>
    <row r="54" spans="1:15" x14ac:dyDescent="0.55000000000000004">
      <c r="A54" s="36" t="s">
        <v>60</v>
      </c>
      <c r="B54" s="32">
        <f t="shared" si="4"/>
        <v>2586723</v>
      </c>
      <c r="C54" s="37">
        <f>SUM(一般接種!D53+一般接種!G53+一般接種!J53+医療従事者等!C51)</f>
        <v>1051478</v>
      </c>
      <c r="D54" s="40">
        <f t="shared" si="1"/>
        <v>0.70800973390666599</v>
      </c>
      <c r="E54" s="37">
        <f>SUM(一般接種!E53+一般接種!H53+一般接種!K53+医療従事者等!D51)</f>
        <v>1026910</v>
      </c>
      <c r="F54" s="34">
        <f t="shared" si="2"/>
        <v>0.69146694067407444</v>
      </c>
      <c r="G54" s="32">
        <f t="shared" si="5"/>
        <v>508335</v>
      </c>
      <c r="H54" s="34">
        <f t="shared" si="3"/>
        <v>0.34228593283496667</v>
      </c>
      <c r="I54" s="38">
        <v>16987</v>
      </c>
      <c r="J54" s="38">
        <v>57404</v>
      </c>
      <c r="K54" s="38">
        <v>206500</v>
      </c>
      <c r="L54" s="38">
        <v>187744</v>
      </c>
      <c r="M54" s="38">
        <v>39700</v>
      </c>
      <c r="O54" s="1">
        <v>1485118</v>
      </c>
    </row>
    <row r="55" spans="1:15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55000000000000004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55000000000000004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55000000000000004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55000000000000004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55000000000000004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55000000000000004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M4" sqref="M4:N4"/>
    </sheetView>
  </sheetViews>
  <sheetFormatPr defaultRowHeight="18" x14ac:dyDescent="0.55000000000000004"/>
  <cols>
    <col min="1" max="1" width="13.58203125" customWidth="1"/>
    <col min="2" max="2" width="11.33203125" style="30" bestFit="1" customWidth="1"/>
    <col min="3" max="8" width="11.33203125" bestFit="1" customWidth="1"/>
    <col min="9" max="9" width="8.75" bestFit="1" customWidth="1"/>
    <col min="10" max="11" width="9" bestFit="1" customWidth="1"/>
    <col min="12" max="12" width="1.75" customWidth="1"/>
    <col min="13" max="13" width="12.58203125" customWidth="1"/>
    <col min="15" max="15" width="12.25" customWidth="1"/>
    <col min="16" max="16" width="9.25" bestFit="1" customWidth="1"/>
    <col min="17" max="17" width="12.5" bestFit="1" customWidth="1"/>
  </cols>
  <sheetData>
    <row r="1" spans="1:18" x14ac:dyDescent="0.55000000000000004">
      <c r="A1" s="22" t="s">
        <v>112</v>
      </c>
      <c r="B1" s="23"/>
      <c r="C1" s="24"/>
      <c r="D1" s="24"/>
    </row>
    <row r="2" spans="1:18" x14ac:dyDescent="0.55000000000000004">
      <c r="B2"/>
      <c r="Q2" s="103" t="str">
        <f>'進捗状況 (都道府県別)'!H3</f>
        <v>（4月12日公表時点）</v>
      </c>
      <c r="R2" s="103"/>
    </row>
    <row r="3" spans="1:18" ht="37.5" customHeight="1" x14ac:dyDescent="0.55000000000000004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55000000000000004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55000000000000004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55000000000000004">
      <c r="A6" s="31" t="s">
        <v>125</v>
      </c>
      <c r="B6" s="43">
        <f>SUM(B7:B53)</f>
        <v>191357036</v>
      </c>
      <c r="C6" s="43">
        <f t="shared" ref="C6" si="0">SUM(C7:C53)</f>
        <v>159002683</v>
      </c>
      <c r="D6" s="43">
        <f>SUM(D7:D53)</f>
        <v>80016907</v>
      </c>
      <c r="E6" s="44">
        <f>SUM(E7:E53)</f>
        <v>78985776</v>
      </c>
      <c r="F6" s="44">
        <f t="shared" ref="F6:Q6" si="1">SUM(F7:F53)</f>
        <v>32237501</v>
      </c>
      <c r="G6" s="44">
        <f>SUM(G7:G53)</f>
        <v>16175073</v>
      </c>
      <c r="H6" s="44">
        <f t="shared" ref="H6:K6" si="2">SUM(H7:H53)</f>
        <v>16062428</v>
      </c>
      <c r="I6" s="44">
        <f>SUM(I7:I53)</f>
        <v>116852</v>
      </c>
      <c r="J6" s="44">
        <f t="shared" si="2"/>
        <v>58469</v>
      </c>
      <c r="K6" s="44">
        <f t="shared" si="2"/>
        <v>58383</v>
      </c>
      <c r="L6" s="45"/>
      <c r="M6" s="44">
        <f>SUM(M7:M53)</f>
        <v>169960410</v>
      </c>
      <c r="N6" s="46">
        <f>C6/M6</f>
        <v>0.93552776790783221</v>
      </c>
      <c r="O6" s="44">
        <f t="shared" si="1"/>
        <v>34257250</v>
      </c>
      <c r="P6" s="47">
        <f>F6/O6</f>
        <v>0.9410417065000839</v>
      </c>
      <c r="Q6" s="44">
        <f t="shared" si="1"/>
        <v>198640</v>
      </c>
      <c r="R6" s="47">
        <f>I6/Q6</f>
        <v>0.5882601691502215</v>
      </c>
    </row>
    <row r="7" spans="1:18" x14ac:dyDescent="0.55000000000000004">
      <c r="A7" s="48" t="s">
        <v>14</v>
      </c>
      <c r="B7" s="43">
        <v>7847966</v>
      </c>
      <c r="C7" s="43">
        <v>6353637</v>
      </c>
      <c r="D7" s="43">
        <v>3198005</v>
      </c>
      <c r="E7" s="44">
        <v>3155632</v>
      </c>
      <c r="F7" s="49">
        <v>1493472</v>
      </c>
      <c r="G7" s="44">
        <v>748770</v>
      </c>
      <c r="H7" s="44">
        <v>744702</v>
      </c>
      <c r="I7" s="44">
        <v>857</v>
      </c>
      <c r="J7" s="44">
        <v>421</v>
      </c>
      <c r="K7" s="44">
        <v>436</v>
      </c>
      <c r="L7" s="45"/>
      <c r="M7" s="44">
        <v>7111160</v>
      </c>
      <c r="N7" s="46">
        <v>0.89347406049083411</v>
      </c>
      <c r="O7" s="50">
        <v>1518200</v>
      </c>
      <c r="P7" s="46">
        <v>0.98371229087076806</v>
      </c>
      <c r="Q7" s="44">
        <v>900</v>
      </c>
      <c r="R7" s="47">
        <v>0.95222222222222219</v>
      </c>
    </row>
    <row r="8" spans="1:18" x14ac:dyDescent="0.55000000000000004">
      <c r="A8" s="48" t="s">
        <v>15</v>
      </c>
      <c r="B8" s="43">
        <v>2004883</v>
      </c>
      <c r="C8" s="43">
        <v>1815383</v>
      </c>
      <c r="D8" s="43">
        <v>913696</v>
      </c>
      <c r="E8" s="44">
        <v>901687</v>
      </c>
      <c r="F8" s="49">
        <v>187099</v>
      </c>
      <c r="G8" s="44">
        <v>94232</v>
      </c>
      <c r="H8" s="44">
        <v>92867</v>
      </c>
      <c r="I8" s="44">
        <v>2401</v>
      </c>
      <c r="J8" s="44">
        <v>1209</v>
      </c>
      <c r="K8" s="44">
        <v>1192</v>
      </c>
      <c r="L8" s="45"/>
      <c r="M8" s="44">
        <v>1851155</v>
      </c>
      <c r="N8" s="46">
        <v>0.9806758483217235</v>
      </c>
      <c r="O8" s="50">
        <v>186500</v>
      </c>
      <c r="P8" s="46">
        <v>1.0032117962466487</v>
      </c>
      <c r="Q8" s="44">
        <v>3700</v>
      </c>
      <c r="R8" s="47">
        <v>0.64891891891891895</v>
      </c>
    </row>
    <row r="9" spans="1:18" x14ac:dyDescent="0.55000000000000004">
      <c r="A9" s="48" t="s">
        <v>16</v>
      </c>
      <c r="B9" s="43">
        <v>1925113</v>
      </c>
      <c r="C9" s="43">
        <v>1681531</v>
      </c>
      <c r="D9" s="43">
        <v>846572</v>
      </c>
      <c r="E9" s="44">
        <v>834959</v>
      </c>
      <c r="F9" s="49">
        <v>243488</v>
      </c>
      <c r="G9" s="44">
        <v>122325</v>
      </c>
      <c r="H9" s="44">
        <v>121163</v>
      </c>
      <c r="I9" s="44">
        <v>94</v>
      </c>
      <c r="J9" s="44">
        <v>48</v>
      </c>
      <c r="K9" s="44">
        <v>46</v>
      </c>
      <c r="L9" s="45"/>
      <c r="M9" s="44">
        <v>1781085</v>
      </c>
      <c r="N9" s="46">
        <v>0.9441048574324078</v>
      </c>
      <c r="O9" s="50">
        <v>227500</v>
      </c>
      <c r="P9" s="46">
        <v>1.0702769230769231</v>
      </c>
      <c r="Q9" s="44">
        <v>160</v>
      </c>
      <c r="R9" s="47">
        <v>0.58750000000000002</v>
      </c>
    </row>
    <row r="10" spans="1:18" x14ac:dyDescent="0.55000000000000004">
      <c r="A10" s="48" t="s">
        <v>17</v>
      </c>
      <c r="B10" s="43">
        <v>3491833</v>
      </c>
      <c r="C10" s="43">
        <v>2751508</v>
      </c>
      <c r="D10" s="43">
        <v>1385557</v>
      </c>
      <c r="E10" s="44">
        <v>1365951</v>
      </c>
      <c r="F10" s="49">
        <v>740278</v>
      </c>
      <c r="G10" s="44">
        <v>371152</v>
      </c>
      <c r="H10" s="44">
        <v>369126</v>
      </c>
      <c r="I10" s="44">
        <v>47</v>
      </c>
      <c r="J10" s="44">
        <v>21</v>
      </c>
      <c r="K10" s="44">
        <v>26</v>
      </c>
      <c r="L10" s="45"/>
      <c r="M10" s="44">
        <v>2981565</v>
      </c>
      <c r="N10" s="46">
        <v>0.92284018627801168</v>
      </c>
      <c r="O10" s="50">
        <v>854400</v>
      </c>
      <c r="P10" s="46">
        <v>0.86643024344569286</v>
      </c>
      <c r="Q10" s="44">
        <v>140</v>
      </c>
      <c r="R10" s="47">
        <v>0.33571428571428569</v>
      </c>
    </row>
    <row r="11" spans="1:18" x14ac:dyDescent="0.55000000000000004">
      <c r="A11" s="48" t="s">
        <v>18</v>
      </c>
      <c r="B11" s="43">
        <v>1553594</v>
      </c>
      <c r="C11" s="43">
        <v>1458121</v>
      </c>
      <c r="D11" s="43">
        <v>733624</v>
      </c>
      <c r="E11" s="44">
        <v>724497</v>
      </c>
      <c r="F11" s="49">
        <v>95417</v>
      </c>
      <c r="G11" s="44">
        <v>47997</v>
      </c>
      <c r="H11" s="44">
        <v>47420</v>
      </c>
      <c r="I11" s="44">
        <v>56</v>
      </c>
      <c r="J11" s="44">
        <v>28</v>
      </c>
      <c r="K11" s="44">
        <v>28</v>
      </c>
      <c r="L11" s="45"/>
      <c r="M11" s="44">
        <v>1473055</v>
      </c>
      <c r="N11" s="46">
        <v>0.98986188567297217</v>
      </c>
      <c r="O11" s="50">
        <v>87900</v>
      </c>
      <c r="P11" s="46">
        <v>1.0855176336746302</v>
      </c>
      <c r="Q11" s="44">
        <v>140</v>
      </c>
      <c r="R11" s="47">
        <v>0.4</v>
      </c>
    </row>
    <row r="12" spans="1:18" x14ac:dyDescent="0.55000000000000004">
      <c r="A12" s="48" t="s">
        <v>19</v>
      </c>
      <c r="B12" s="43">
        <v>1698730</v>
      </c>
      <c r="C12" s="43">
        <v>1621591</v>
      </c>
      <c r="D12" s="43">
        <v>817267</v>
      </c>
      <c r="E12" s="44">
        <v>804324</v>
      </c>
      <c r="F12" s="49">
        <v>76978</v>
      </c>
      <c r="G12" s="44">
        <v>38637</v>
      </c>
      <c r="H12" s="44">
        <v>38341</v>
      </c>
      <c r="I12" s="44">
        <v>161</v>
      </c>
      <c r="J12" s="44">
        <v>80</v>
      </c>
      <c r="K12" s="44">
        <v>81</v>
      </c>
      <c r="L12" s="45"/>
      <c r="M12" s="44">
        <v>1663695</v>
      </c>
      <c r="N12" s="46">
        <v>0.97469247668593106</v>
      </c>
      <c r="O12" s="50">
        <v>61700</v>
      </c>
      <c r="P12" s="46">
        <v>1.2476175040518638</v>
      </c>
      <c r="Q12" s="44">
        <v>340</v>
      </c>
      <c r="R12" s="47">
        <v>0.47352941176470587</v>
      </c>
    </row>
    <row r="13" spans="1:18" x14ac:dyDescent="0.55000000000000004">
      <c r="A13" s="48" t="s">
        <v>20</v>
      </c>
      <c r="B13" s="43">
        <v>2906833</v>
      </c>
      <c r="C13" s="43">
        <v>2699513</v>
      </c>
      <c r="D13" s="43">
        <v>1360323</v>
      </c>
      <c r="E13" s="44">
        <v>1339190</v>
      </c>
      <c r="F13" s="49">
        <v>207068</v>
      </c>
      <c r="G13" s="44">
        <v>104108</v>
      </c>
      <c r="H13" s="44">
        <v>102960</v>
      </c>
      <c r="I13" s="44">
        <v>252</v>
      </c>
      <c r="J13" s="44">
        <v>127</v>
      </c>
      <c r="K13" s="44">
        <v>125</v>
      </c>
      <c r="L13" s="45"/>
      <c r="M13" s="44">
        <v>2821940</v>
      </c>
      <c r="N13" s="46">
        <v>0.95661601593230194</v>
      </c>
      <c r="O13" s="50">
        <v>178600</v>
      </c>
      <c r="P13" s="46">
        <v>1.1593952967525196</v>
      </c>
      <c r="Q13" s="44">
        <v>560</v>
      </c>
      <c r="R13" s="47">
        <v>0.45</v>
      </c>
    </row>
    <row r="14" spans="1:18" x14ac:dyDescent="0.55000000000000004">
      <c r="A14" s="48" t="s">
        <v>21</v>
      </c>
      <c r="B14" s="43">
        <v>4565195</v>
      </c>
      <c r="C14" s="43">
        <v>3695668</v>
      </c>
      <c r="D14" s="43">
        <v>1860591</v>
      </c>
      <c r="E14" s="44">
        <v>1835077</v>
      </c>
      <c r="F14" s="49">
        <v>869160</v>
      </c>
      <c r="G14" s="44">
        <v>436259</v>
      </c>
      <c r="H14" s="44">
        <v>432901</v>
      </c>
      <c r="I14" s="44">
        <v>367</v>
      </c>
      <c r="J14" s="44">
        <v>177</v>
      </c>
      <c r="K14" s="44">
        <v>190</v>
      </c>
      <c r="L14" s="45"/>
      <c r="M14" s="44">
        <v>3921905</v>
      </c>
      <c r="N14" s="46">
        <v>0.94231451297264979</v>
      </c>
      <c r="O14" s="50">
        <v>892500</v>
      </c>
      <c r="P14" s="46">
        <v>0.97384873949579831</v>
      </c>
      <c r="Q14" s="44">
        <v>860</v>
      </c>
      <c r="R14" s="47">
        <v>0.42674418604651165</v>
      </c>
    </row>
    <row r="15" spans="1:18" x14ac:dyDescent="0.55000000000000004">
      <c r="A15" s="51" t="s">
        <v>22</v>
      </c>
      <c r="B15" s="43">
        <v>3028689</v>
      </c>
      <c r="C15" s="43">
        <v>2646404</v>
      </c>
      <c r="D15" s="43">
        <v>1332365</v>
      </c>
      <c r="E15" s="44">
        <v>1314039</v>
      </c>
      <c r="F15" s="49">
        <v>381458</v>
      </c>
      <c r="G15" s="44">
        <v>191870</v>
      </c>
      <c r="H15" s="44">
        <v>189588</v>
      </c>
      <c r="I15" s="44">
        <v>827</v>
      </c>
      <c r="J15" s="44">
        <v>417</v>
      </c>
      <c r="K15" s="44">
        <v>410</v>
      </c>
      <c r="L15" s="45"/>
      <c r="M15" s="44">
        <v>2741750</v>
      </c>
      <c r="N15" s="46">
        <v>0.9652244004741497</v>
      </c>
      <c r="O15" s="50">
        <v>375900</v>
      </c>
      <c r="P15" s="46">
        <v>1.0147858472998137</v>
      </c>
      <c r="Q15" s="44">
        <v>1120</v>
      </c>
      <c r="R15" s="47">
        <v>0.73839285714285718</v>
      </c>
    </row>
    <row r="16" spans="1:18" x14ac:dyDescent="0.55000000000000004">
      <c r="A16" s="48" t="s">
        <v>23</v>
      </c>
      <c r="B16" s="43">
        <v>2973256</v>
      </c>
      <c r="C16" s="43">
        <v>2123995</v>
      </c>
      <c r="D16" s="43">
        <v>1069805</v>
      </c>
      <c r="E16" s="44">
        <v>1054190</v>
      </c>
      <c r="F16" s="49">
        <v>849047</v>
      </c>
      <c r="G16" s="44">
        <v>425962</v>
      </c>
      <c r="H16" s="44">
        <v>423085</v>
      </c>
      <c r="I16" s="44">
        <v>214</v>
      </c>
      <c r="J16" s="44">
        <v>94</v>
      </c>
      <c r="K16" s="44">
        <v>120</v>
      </c>
      <c r="L16" s="45"/>
      <c r="M16" s="44">
        <v>2360695</v>
      </c>
      <c r="N16" s="46">
        <v>0.89973291763654351</v>
      </c>
      <c r="O16" s="50">
        <v>887500</v>
      </c>
      <c r="P16" s="46">
        <v>0.95667267605633799</v>
      </c>
      <c r="Q16" s="44">
        <v>340</v>
      </c>
      <c r="R16" s="47">
        <v>0.62941176470588234</v>
      </c>
    </row>
    <row r="17" spans="1:18" x14ac:dyDescent="0.55000000000000004">
      <c r="A17" s="48" t="s">
        <v>24</v>
      </c>
      <c r="B17" s="43">
        <v>11420202</v>
      </c>
      <c r="C17" s="43">
        <v>9728160</v>
      </c>
      <c r="D17" s="43">
        <v>4901829</v>
      </c>
      <c r="E17" s="44">
        <v>4826331</v>
      </c>
      <c r="F17" s="49">
        <v>1674021</v>
      </c>
      <c r="G17" s="44">
        <v>838609</v>
      </c>
      <c r="H17" s="44">
        <v>835412</v>
      </c>
      <c r="I17" s="44">
        <v>18021</v>
      </c>
      <c r="J17" s="44">
        <v>9042</v>
      </c>
      <c r="K17" s="44">
        <v>8979</v>
      </c>
      <c r="L17" s="45"/>
      <c r="M17" s="44">
        <v>10255910</v>
      </c>
      <c r="N17" s="46">
        <v>0.9485418651294717</v>
      </c>
      <c r="O17" s="50">
        <v>659400</v>
      </c>
      <c r="P17" s="46">
        <v>2.5387033666969971</v>
      </c>
      <c r="Q17" s="44">
        <v>37520</v>
      </c>
      <c r="R17" s="47">
        <v>0.48030383795309167</v>
      </c>
    </row>
    <row r="18" spans="1:18" x14ac:dyDescent="0.55000000000000004">
      <c r="A18" s="48" t="s">
        <v>25</v>
      </c>
      <c r="B18" s="43">
        <v>9747640</v>
      </c>
      <c r="C18" s="43">
        <v>8048654</v>
      </c>
      <c r="D18" s="43">
        <v>4054210</v>
      </c>
      <c r="E18" s="44">
        <v>3994444</v>
      </c>
      <c r="F18" s="49">
        <v>1698197</v>
      </c>
      <c r="G18" s="44">
        <v>850970</v>
      </c>
      <c r="H18" s="44">
        <v>847227</v>
      </c>
      <c r="I18" s="44">
        <v>789</v>
      </c>
      <c r="J18" s="44">
        <v>365</v>
      </c>
      <c r="K18" s="44">
        <v>424</v>
      </c>
      <c r="L18" s="45"/>
      <c r="M18" s="44">
        <v>8482845</v>
      </c>
      <c r="N18" s="46">
        <v>0.94881540332282388</v>
      </c>
      <c r="O18" s="50">
        <v>643300</v>
      </c>
      <c r="P18" s="46">
        <v>2.6398212342608427</v>
      </c>
      <c r="Q18" s="44">
        <v>4360</v>
      </c>
      <c r="R18" s="47">
        <v>0.18096330275229358</v>
      </c>
    </row>
    <row r="19" spans="1:18" x14ac:dyDescent="0.55000000000000004">
      <c r="A19" s="48" t="s">
        <v>26</v>
      </c>
      <c r="B19" s="43">
        <v>21063265</v>
      </c>
      <c r="C19" s="43">
        <v>15701798</v>
      </c>
      <c r="D19" s="43">
        <v>7905939</v>
      </c>
      <c r="E19" s="44">
        <v>7795859</v>
      </c>
      <c r="F19" s="49">
        <v>5348056</v>
      </c>
      <c r="G19" s="44">
        <v>2683557</v>
      </c>
      <c r="H19" s="44">
        <v>2664499</v>
      </c>
      <c r="I19" s="44">
        <v>13411</v>
      </c>
      <c r="J19" s="44">
        <v>6587</v>
      </c>
      <c r="K19" s="44">
        <v>6824</v>
      </c>
      <c r="L19" s="45"/>
      <c r="M19" s="44">
        <v>17157090</v>
      </c>
      <c r="N19" s="46">
        <v>0.91517838980852817</v>
      </c>
      <c r="O19" s="50">
        <v>10132950</v>
      </c>
      <c r="P19" s="46">
        <v>0.52778864989958507</v>
      </c>
      <c r="Q19" s="44">
        <v>43540</v>
      </c>
      <c r="R19" s="47">
        <v>0.30801561782269177</v>
      </c>
    </row>
    <row r="20" spans="1:18" x14ac:dyDescent="0.55000000000000004">
      <c r="A20" s="48" t="s">
        <v>27</v>
      </c>
      <c r="B20" s="43">
        <v>14217440</v>
      </c>
      <c r="C20" s="43">
        <v>10883388</v>
      </c>
      <c r="D20" s="43">
        <v>5475554</v>
      </c>
      <c r="E20" s="44">
        <v>5407834</v>
      </c>
      <c r="F20" s="49">
        <v>3327976</v>
      </c>
      <c r="G20" s="44">
        <v>1666951</v>
      </c>
      <c r="H20" s="44">
        <v>1661025</v>
      </c>
      <c r="I20" s="44">
        <v>6076</v>
      </c>
      <c r="J20" s="44">
        <v>3059</v>
      </c>
      <c r="K20" s="44">
        <v>3017</v>
      </c>
      <c r="L20" s="45"/>
      <c r="M20" s="44">
        <v>11465735</v>
      </c>
      <c r="N20" s="46">
        <v>0.94920979771466896</v>
      </c>
      <c r="O20" s="50">
        <v>1939600</v>
      </c>
      <c r="P20" s="46">
        <v>1.7158053206846773</v>
      </c>
      <c r="Q20" s="44">
        <v>11540</v>
      </c>
      <c r="R20" s="47">
        <v>0.52651646447140377</v>
      </c>
    </row>
    <row r="21" spans="1:18" x14ac:dyDescent="0.55000000000000004">
      <c r="A21" s="48" t="s">
        <v>28</v>
      </c>
      <c r="B21" s="43">
        <v>3490197</v>
      </c>
      <c r="C21" s="43">
        <v>2919944</v>
      </c>
      <c r="D21" s="43">
        <v>1467469</v>
      </c>
      <c r="E21" s="44">
        <v>1452475</v>
      </c>
      <c r="F21" s="49">
        <v>570175</v>
      </c>
      <c r="G21" s="44">
        <v>286089</v>
      </c>
      <c r="H21" s="44">
        <v>284086</v>
      </c>
      <c r="I21" s="44">
        <v>78</v>
      </c>
      <c r="J21" s="44">
        <v>35</v>
      </c>
      <c r="K21" s="44">
        <v>43</v>
      </c>
      <c r="L21" s="45"/>
      <c r="M21" s="44">
        <v>3114205</v>
      </c>
      <c r="N21" s="46">
        <v>0.93762099797540621</v>
      </c>
      <c r="O21" s="50">
        <v>584800</v>
      </c>
      <c r="P21" s="46">
        <v>0.97499145006839949</v>
      </c>
      <c r="Q21" s="44">
        <v>240</v>
      </c>
      <c r="R21" s="47">
        <v>0.32500000000000001</v>
      </c>
    </row>
    <row r="22" spans="1:18" x14ac:dyDescent="0.55000000000000004">
      <c r="A22" s="48" t="s">
        <v>29</v>
      </c>
      <c r="B22" s="43">
        <v>1658744</v>
      </c>
      <c r="C22" s="43">
        <v>1472807</v>
      </c>
      <c r="D22" s="43">
        <v>740549</v>
      </c>
      <c r="E22" s="44">
        <v>732258</v>
      </c>
      <c r="F22" s="49">
        <v>185723</v>
      </c>
      <c r="G22" s="44">
        <v>93098</v>
      </c>
      <c r="H22" s="44">
        <v>92625</v>
      </c>
      <c r="I22" s="44">
        <v>214</v>
      </c>
      <c r="J22" s="44">
        <v>109</v>
      </c>
      <c r="K22" s="44">
        <v>105</v>
      </c>
      <c r="L22" s="45"/>
      <c r="M22" s="44">
        <v>1521920</v>
      </c>
      <c r="N22" s="46">
        <v>0.96772957842724983</v>
      </c>
      <c r="O22" s="50">
        <v>176600</v>
      </c>
      <c r="P22" s="46">
        <v>1.0516591166477915</v>
      </c>
      <c r="Q22" s="44">
        <v>440</v>
      </c>
      <c r="R22" s="47">
        <v>0.48636363636363639</v>
      </c>
    </row>
    <row r="23" spans="1:18" x14ac:dyDescent="0.55000000000000004">
      <c r="A23" s="48" t="s">
        <v>30</v>
      </c>
      <c r="B23" s="43">
        <v>1712395</v>
      </c>
      <c r="C23" s="43">
        <v>1506351</v>
      </c>
      <c r="D23" s="43">
        <v>757923</v>
      </c>
      <c r="E23" s="44">
        <v>748428</v>
      </c>
      <c r="F23" s="49">
        <v>205036</v>
      </c>
      <c r="G23" s="44">
        <v>102925</v>
      </c>
      <c r="H23" s="44">
        <v>102111</v>
      </c>
      <c r="I23" s="44">
        <v>1008</v>
      </c>
      <c r="J23" s="44">
        <v>503</v>
      </c>
      <c r="K23" s="44">
        <v>505</v>
      </c>
      <c r="L23" s="45"/>
      <c r="M23" s="44">
        <v>1554730</v>
      </c>
      <c r="N23" s="46">
        <v>0.96888269989001308</v>
      </c>
      <c r="O23" s="50">
        <v>220900</v>
      </c>
      <c r="P23" s="46">
        <v>0.92818469895880484</v>
      </c>
      <c r="Q23" s="44">
        <v>1080</v>
      </c>
      <c r="R23" s="47">
        <v>0.93333333333333335</v>
      </c>
    </row>
    <row r="24" spans="1:18" x14ac:dyDescent="0.55000000000000004">
      <c r="A24" s="48" t="s">
        <v>31</v>
      </c>
      <c r="B24" s="43">
        <v>1180712</v>
      </c>
      <c r="C24" s="43">
        <v>1038723</v>
      </c>
      <c r="D24" s="43">
        <v>523318</v>
      </c>
      <c r="E24" s="44">
        <v>515405</v>
      </c>
      <c r="F24" s="49">
        <v>141926</v>
      </c>
      <c r="G24" s="44">
        <v>71348</v>
      </c>
      <c r="H24" s="44">
        <v>70578</v>
      </c>
      <c r="I24" s="44">
        <v>63</v>
      </c>
      <c r="J24" s="44">
        <v>21</v>
      </c>
      <c r="K24" s="44">
        <v>42</v>
      </c>
      <c r="L24" s="45"/>
      <c r="M24" s="44">
        <v>1091070</v>
      </c>
      <c r="N24" s="46">
        <v>0.95202232670681075</v>
      </c>
      <c r="O24" s="50">
        <v>145200</v>
      </c>
      <c r="P24" s="46">
        <v>0.97745179063360876</v>
      </c>
      <c r="Q24" s="44">
        <v>140</v>
      </c>
      <c r="R24" s="47">
        <v>0.45</v>
      </c>
    </row>
    <row r="25" spans="1:18" x14ac:dyDescent="0.55000000000000004">
      <c r="A25" s="48" t="s">
        <v>32</v>
      </c>
      <c r="B25" s="43">
        <v>1260346</v>
      </c>
      <c r="C25" s="43">
        <v>1111125</v>
      </c>
      <c r="D25" s="43">
        <v>558730</v>
      </c>
      <c r="E25" s="44">
        <v>552395</v>
      </c>
      <c r="F25" s="49">
        <v>149194</v>
      </c>
      <c r="G25" s="44">
        <v>74904</v>
      </c>
      <c r="H25" s="44">
        <v>74290</v>
      </c>
      <c r="I25" s="44">
        <v>27</v>
      </c>
      <c r="J25" s="44">
        <v>10</v>
      </c>
      <c r="K25" s="44">
        <v>17</v>
      </c>
      <c r="L25" s="45"/>
      <c r="M25" s="44">
        <v>1207890</v>
      </c>
      <c r="N25" s="46">
        <v>0.91988922832377118</v>
      </c>
      <c r="O25" s="50">
        <v>139400</v>
      </c>
      <c r="P25" s="46">
        <v>1.07025824964132</v>
      </c>
      <c r="Q25" s="44">
        <v>280</v>
      </c>
      <c r="R25" s="47">
        <v>9.6428571428571433E-2</v>
      </c>
    </row>
    <row r="26" spans="1:18" x14ac:dyDescent="0.55000000000000004">
      <c r="A26" s="48" t="s">
        <v>33</v>
      </c>
      <c r="B26" s="43">
        <v>3190709</v>
      </c>
      <c r="C26" s="43">
        <v>2901829</v>
      </c>
      <c r="D26" s="43">
        <v>1460142</v>
      </c>
      <c r="E26" s="44">
        <v>1441687</v>
      </c>
      <c r="F26" s="49">
        <v>288759</v>
      </c>
      <c r="G26" s="44">
        <v>145154</v>
      </c>
      <c r="H26" s="44">
        <v>143605</v>
      </c>
      <c r="I26" s="44">
        <v>121</v>
      </c>
      <c r="J26" s="44">
        <v>55</v>
      </c>
      <c r="K26" s="44">
        <v>66</v>
      </c>
      <c r="L26" s="45"/>
      <c r="M26" s="44">
        <v>3028570</v>
      </c>
      <c r="N26" s="46">
        <v>0.95815153686393251</v>
      </c>
      <c r="O26" s="50">
        <v>268100</v>
      </c>
      <c r="P26" s="46">
        <v>1.0770570682581126</v>
      </c>
      <c r="Q26" s="44">
        <v>140</v>
      </c>
      <c r="R26" s="47">
        <v>0.86428571428571432</v>
      </c>
    </row>
    <row r="27" spans="1:18" x14ac:dyDescent="0.55000000000000004">
      <c r="A27" s="48" t="s">
        <v>34</v>
      </c>
      <c r="B27" s="43">
        <v>3089081</v>
      </c>
      <c r="C27" s="43">
        <v>2748624</v>
      </c>
      <c r="D27" s="43">
        <v>1380841</v>
      </c>
      <c r="E27" s="44">
        <v>1367783</v>
      </c>
      <c r="F27" s="49">
        <v>338330</v>
      </c>
      <c r="G27" s="44">
        <v>170398</v>
      </c>
      <c r="H27" s="44">
        <v>167932</v>
      </c>
      <c r="I27" s="44">
        <v>2127</v>
      </c>
      <c r="J27" s="44">
        <v>1066</v>
      </c>
      <c r="K27" s="44">
        <v>1061</v>
      </c>
      <c r="L27" s="45"/>
      <c r="M27" s="44">
        <v>2857325</v>
      </c>
      <c r="N27" s="46">
        <v>0.96195707523645368</v>
      </c>
      <c r="O27" s="50">
        <v>279600</v>
      </c>
      <c r="P27" s="46">
        <v>1.2100500715307583</v>
      </c>
      <c r="Q27" s="44">
        <v>2580</v>
      </c>
      <c r="R27" s="47">
        <v>0.82441860465116279</v>
      </c>
    </row>
    <row r="28" spans="1:18" x14ac:dyDescent="0.55000000000000004">
      <c r="A28" s="48" t="s">
        <v>35</v>
      </c>
      <c r="B28" s="43">
        <v>5854112</v>
      </c>
      <c r="C28" s="43">
        <v>5074969</v>
      </c>
      <c r="D28" s="43">
        <v>2554905</v>
      </c>
      <c r="E28" s="44">
        <v>2520064</v>
      </c>
      <c r="F28" s="49">
        <v>778963</v>
      </c>
      <c r="G28" s="44">
        <v>390649</v>
      </c>
      <c r="H28" s="44">
        <v>388314</v>
      </c>
      <c r="I28" s="44">
        <v>180</v>
      </c>
      <c r="J28" s="44">
        <v>90</v>
      </c>
      <c r="K28" s="44">
        <v>90</v>
      </c>
      <c r="L28" s="45"/>
      <c r="M28" s="44">
        <v>5163820</v>
      </c>
      <c r="N28" s="46">
        <v>0.98279355206029639</v>
      </c>
      <c r="O28" s="50">
        <v>752600</v>
      </c>
      <c r="P28" s="46">
        <v>1.0350292319957481</v>
      </c>
      <c r="Q28" s="44">
        <v>1060</v>
      </c>
      <c r="R28" s="47">
        <v>0.16981132075471697</v>
      </c>
    </row>
    <row r="29" spans="1:18" x14ac:dyDescent="0.55000000000000004">
      <c r="A29" s="48" t="s">
        <v>36</v>
      </c>
      <c r="B29" s="43">
        <v>11124331</v>
      </c>
      <c r="C29" s="43">
        <v>8694259</v>
      </c>
      <c r="D29" s="43">
        <v>4372586</v>
      </c>
      <c r="E29" s="44">
        <v>4321673</v>
      </c>
      <c r="F29" s="49">
        <v>2429348</v>
      </c>
      <c r="G29" s="44">
        <v>1218890</v>
      </c>
      <c r="H29" s="44">
        <v>1210458</v>
      </c>
      <c r="I29" s="44">
        <v>724</v>
      </c>
      <c r="J29" s="44">
        <v>340</v>
      </c>
      <c r="K29" s="44">
        <v>384</v>
      </c>
      <c r="L29" s="45"/>
      <c r="M29" s="44">
        <v>9694110</v>
      </c>
      <c r="N29" s="46">
        <v>0.89685994897932864</v>
      </c>
      <c r="O29" s="50">
        <v>2709600</v>
      </c>
      <c r="P29" s="46">
        <v>0.89657071154413936</v>
      </c>
      <c r="Q29" s="44">
        <v>1340</v>
      </c>
      <c r="R29" s="47">
        <v>0.54029850746268659</v>
      </c>
    </row>
    <row r="30" spans="1:18" x14ac:dyDescent="0.55000000000000004">
      <c r="A30" s="48" t="s">
        <v>37</v>
      </c>
      <c r="B30" s="43">
        <v>2741888</v>
      </c>
      <c r="C30" s="43">
        <v>2470865</v>
      </c>
      <c r="D30" s="43">
        <v>1242378</v>
      </c>
      <c r="E30" s="44">
        <v>1228487</v>
      </c>
      <c r="F30" s="49">
        <v>270544</v>
      </c>
      <c r="G30" s="44">
        <v>136031</v>
      </c>
      <c r="H30" s="44">
        <v>134513</v>
      </c>
      <c r="I30" s="44">
        <v>479</v>
      </c>
      <c r="J30" s="44">
        <v>243</v>
      </c>
      <c r="K30" s="44">
        <v>236</v>
      </c>
      <c r="L30" s="45"/>
      <c r="M30" s="44">
        <v>2564415</v>
      </c>
      <c r="N30" s="46">
        <v>0.96351994509469019</v>
      </c>
      <c r="O30" s="50">
        <v>239400</v>
      </c>
      <c r="P30" s="46">
        <v>1.1300918964076858</v>
      </c>
      <c r="Q30" s="44">
        <v>780</v>
      </c>
      <c r="R30" s="47">
        <v>0.61410256410256414</v>
      </c>
    </row>
    <row r="31" spans="1:18" x14ac:dyDescent="0.55000000000000004">
      <c r="A31" s="48" t="s">
        <v>38</v>
      </c>
      <c r="B31" s="43">
        <v>2159946</v>
      </c>
      <c r="C31" s="43">
        <v>1791438</v>
      </c>
      <c r="D31" s="43">
        <v>902068</v>
      </c>
      <c r="E31" s="44">
        <v>889370</v>
      </c>
      <c r="F31" s="49">
        <v>368414</v>
      </c>
      <c r="G31" s="44">
        <v>184604</v>
      </c>
      <c r="H31" s="44">
        <v>183810</v>
      </c>
      <c r="I31" s="44">
        <v>94</v>
      </c>
      <c r="J31" s="44">
        <v>47</v>
      </c>
      <c r="K31" s="44">
        <v>47</v>
      </c>
      <c r="L31" s="45"/>
      <c r="M31" s="44">
        <v>1851580</v>
      </c>
      <c r="N31" s="46">
        <v>0.96751855172339296</v>
      </c>
      <c r="O31" s="50">
        <v>348300</v>
      </c>
      <c r="P31" s="46">
        <v>1.0577490668963536</v>
      </c>
      <c r="Q31" s="44">
        <v>240</v>
      </c>
      <c r="R31" s="47">
        <v>0.39166666666666666</v>
      </c>
    </row>
    <row r="32" spans="1:18" x14ac:dyDescent="0.55000000000000004">
      <c r="A32" s="48" t="s">
        <v>39</v>
      </c>
      <c r="B32" s="43">
        <v>3730185</v>
      </c>
      <c r="C32" s="43">
        <v>3079064</v>
      </c>
      <c r="D32" s="43">
        <v>1547923</v>
      </c>
      <c r="E32" s="44">
        <v>1531141</v>
      </c>
      <c r="F32" s="49">
        <v>650627</v>
      </c>
      <c r="G32" s="44">
        <v>326669</v>
      </c>
      <c r="H32" s="44">
        <v>323958</v>
      </c>
      <c r="I32" s="44">
        <v>494</v>
      </c>
      <c r="J32" s="44">
        <v>254</v>
      </c>
      <c r="K32" s="44">
        <v>240</v>
      </c>
      <c r="L32" s="45"/>
      <c r="M32" s="44">
        <v>3282395</v>
      </c>
      <c r="N32" s="46">
        <v>0.93805407332146196</v>
      </c>
      <c r="O32" s="50">
        <v>704200</v>
      </c>
      <c r="P32" s="46">
        <v>0.92392360124964501</v>
      </c>
      <c r="Q32" s="44">
        <v>1060</v>
      </c>
      <c r="R32" s="47">
        <v>0.46603773584905661</v>
      </c>
    </row>
    <row r="33" spans="1:18" x14ac:dyDescent="0.55000000000000004">
      <c r="A33" s="48" t="s">
        <v>40</v>
      </c>
      <c r="B33" s="43">
        <v>12837699</v>
      </c>
      <c r="C33" s="43">
        <v>9905132</v>
      </c>
      <c r="D33" s="43">
        <v>4977104</v>
      </c>
      <c r="E33" s="44">
        <v>4928028</v>
      </c>
      <c r="F33" s="49">
        <v>2868722</v>
      </c>
      <c r="G33" s="44">
        <v>1438432</v>
      </c>
      <c r="H33" s="44">
        <v>1430290</v>
      </c>
      <c r="I33" s="44">
        <v>63845</v>
      </c>
      <c r="J33" s="44">
        <v>32155</v>
      </c>
      <c r="K33" s="44">
        <v>31690</v>
      </c>
      <c r="L33" s="45"/>
      <c r="M33" s="44">
        <v>11091065</v>
      </c>
      <c r="N33" s="46">
        <v>0.89307311786559718</v>
      </c>
      <c r="O33" s="50">
        <v>3481300</v>
      </c>
      <c r="P33" s="46">
        <v>0.82403757217131535</v>
      </c>
      <c r="Q33" s="44">
        <v>72620</v>
      </c>
      <c r="R33" s="47">
        <v>0.8791655191407326</v>
      </c>
    </row>
    <row r="34" spans="1:18" x14ac:dyDescent="0.55000000000000004">
      <c r="A34" s="48" t="s">
        <v>41</v>
      </c>
      <c r="B34" s="43">
        <v>8249073</v>
      </c>
      <c r="C34" s="43">
        <v>6863818</v>
      </c>
      <c r="D34" s="43">
        <v>3448534</v>
      </c>
      <c r="E34" s="44">
        <v>3415284</v>
      </c>
      <c r="F34" s="49">
        <v>1384140</v>
      </c>
      <c r="G34" s="44">
        <v>695378</v>
      </c>
      <c r="H34" s="44">
        <v>688762</v>
      </c>
      <c r="I34" s="44">
        <v>1115</v>
      </c>
      <c r="J34" s="44">
        <v>546</v>
      </c>
      <c r="K34" s="44">
        <v>569</v>
      </c>
      <c r="L34" s="45"/>
      <c r="M34" s="44">
        <v>7385435</v>
      </c>
      <c r="N34" s="46">
        <v>0.92937220353303496</v>
      </c>
      <c r="O34" s="50">
        <v>1135400</v>
      </c>
      <c r="P34" s="46">
        <v>1.2190769772767307</v>
      </c>
      <c r="Q34" s="44">
        <v>2440</v>
      </c>
      <c r="R34" s="47">
        <v>0.45696721311475408</v>
      </c>
    </row>
    <row r="35" spans="1:18" x14ac:dyDescent="0.55000000000000004">
      <c r="A35" s="48" t="s">
        <v>42</v>
      </c>
      <c r="B35" s="43">
        <v>2026479</v>
      </c>
      <c r="C35" s="43">
        <v>1804452</v>
      </c>
      <c r="D35" s="43">
        <v>907039</v>
      </c>
      <c r="E35" s="44">
        <v>897413</v>
      </c>
      <c r="F35" s="49">
        <v>221835</v>
      </c>
      <c r="G35" s="44">
        <v>111192</v>
      </c>
      <c r="H35" s="44">
        <v>110643</v>
      </c>
      <c r="I35" s="44">
        <v>192</v>
      </c>
      <c r="J35" s="44">
        <v>92</v>
      </c>
      <c r="K35" s="44">
        <v>100</v>
      </c>
      <c r="L35" s="45"/>
      <c r="M35" s="44">
        <v>1945400</v>
      </c>
      <c r="N35" s="46">
        <v>0.92754806209519891</v>
      </c>
      <c r="O35" s="50">
        <v>127300</v>
      </c>
      <c r="P35" s="46">
        <v>1.7426158680282797</v>
      </c>
      <c r="Q35" s="44">
        <v>700</v>
      </c>
      <c r="R35" s="47">
        <v>0.2742857142857143</v>
      </c>
    </row>
    <row r="36" spans="1:18" x14ac:dyDescent="0.55000000000000004">
      <c r="A36" s="48" t="s">
        <v>43</v>
      </c>
      <c r="B36" s="43">
        <v>1379220</v>
      </c>
      <c r="C36" s="43">
        <v>1317093</v>
      </c>
      <c r="D36" s="43">
        <v>661782</v>
      </c>
      <c r="E36" s="44">
        <v>655311</v>
      </c>
      <c r="F36" s="49">
        <v>62052</v>
      </c>
      <c r="G36" s="44">
        <v>31122</v>
      </c>
      <c r="H36" s="44">
        <v>30930</v>
      </c>
      <c r="I36" s="44">
        <v>75</v>
      </c>
      <c r="J36" s="44">
        <v>39</v>
      </c>
      <c r="K36" s="44">
        <v>36</v>
      </c>
      <c r="L36" s="45"/>
      <c r="M36" s="44">
        <v>1372845</v>
      </c>
      <c r="N36" s="46">
        <v>0.95938944309080776</v>
      </c>
      <c r="O36" s="50">
        <v>48100</v>
      </c>
      <c r="P36" s="46">
        <v>1.2900623700623701</v>
      </c>
      <c r="Q36" s="44">
        <v>160</v>
      </c>
      <c r="R36" s="47">
        <v>0.46875</v>
      </c>
    </row>
    <row r="37" spans="1:18" x14ac:dyDescent="0.55000000000000004">
      <c r="A37" s="48" t="s">
        <v>44</v>
      </c>
      <c r="B37" s="43">
        <v>806014</v>
      </c>
      <c r="C37" s="43">
        <v>706257</v>
      </c>
      <c r="D37" s="43">
        <v>355701</v>
      </c>
      <c r="E37" s="44">
        <v>350556</v>
      </c>
      <c r="F37" s="49">
        <v>99694</v>
      </c>
      <c r="G37" s="44">
        <v>50049</v>
      </c>
      <c r="H37" s="44">
        <v>49645</v>
      </c>
      <c r="I37" s="44">
        <v>63</v>
      </c>
      <c r="J37" s="44">
        <v>30</v>
      </c>
      <c r="K37" s="44">
        <v>33</v>
      </c>
      <c r="L37" s="45"/>
      <c r="M37" s="44">
        <v>784060</v>
      </c>
      <c r="N37" s="46">
        <v>0.90076907379537285</v>
      </c>
      <c r="O37" s="50">
        <v>110800</v>
      </c>
      <c r="P37" s="46">
        <v>0.89976534296028876</v>
      </c>
      <c r="Q37" s="44">
        <v>340</v>
      </c>
      <c r="R37" s="47">
        <v>0.18529411764705883</v>
      </c>
    </row>
    <row r="38" spans="1:18" x14ac:dyDescent="0.55000000000000004">
      <c r="A38" s="48" t="s">
        <v>45</v>
      </c>
      <c r="B38" s="43">
        <v>1026168</v>
      </c>
      <c r="C38" s="43">
        <v>970784</v>
      </c>
      <c r="D38" s="43">
        <v>488161</v>
      </c>
      <c r="E38" s="44">
        <v>482623</v>
      </c>
      <c r="F38" s="49">
        <v>55274</v>
      </c>
      <c r="G38" s="44">
        <v>27731</v>
      </c>
      <c r="H38" s="44">
        <v>27543</v>
      </c>
      <c r="I38" s="44">
        <v>110</v>
      </c>
      <c r="J38" s="44">
        <v>52</v>
      </c>
      <c r="K38" s="44">
        <v>58</v>
      </c>
      <c r="L38" s="45"/>
      <c r="M38" s="44">
        <v>1017100</v>
      </c>
      <c r="N38" s="46">
        <v>0.95446268803460821</v>
      </c>
      <c r="O38" s="50">
        <v>47400</v>
      </c>
      <c r="P38" s="46">
        <v>1.1661181434599157</v>
      </c>
      <c r="Q38" s="44">
        <v>680</v>
      </c>
      <c r="R38" s="47">
        <v>0.16176470588235295</v>
      </c>
    </row>
    <row r="39" spans="1:18" x14ac:dyDescent="0.55000000000000004">
      <c r="A39" s="48" t="s">
        <v>46</v>
      </c>
      <c r="B39" s="43">
        <v>2722552</v>
      </c>
      <c r="C39" s="43">
        <v>2389813</v>
      </c>
      <c r="D39" s="43">
        <v>1203027</v>
      </c>
      <c r="E39" s="44">
        <v>1186786</v>
      </c>
      <c r="F39" s="49">
        <v>332430</v>
      </c>
      <c r="G39" s="44">
        <v>166886</v>
      </c>
      <c r="H39" s="44">
        <v>165544</v>
      </c>
      <c r="I39" s="44">
        <v>309</v>
      </c>
      <c r="J39" s="44">
        <v>155</v>
      </c>
      <c r="K39" s="44">
        <v>154</v>
      </c>
      <c r="L39" s="45"/>
      <c r="M39" s="44">
        <v>2660630</v>
      </c>
      <c r="N39" s="46">
        <v>0.89821320514314273</v>
      </c>
      <c r="O39" s="50">
        <v>385900</v>
      </c>
      <c r="P39" s="46">
        <v>0.86144078776885202</v>
      </c>
      <c r="Q39" s="44">
        <v>720</v>
      </c>
      <c r="R39" s="47">
        <v>0.42916666666666664</v>
      </c>
    </row>
    <row r="40" spans="1:18" x14ac:dyDescent="0.55000000000000004">
      <c r="A40" s="48" t="s">
        <v>47</v>
      </c>
      <c r="B40" s="43">
        <v>4098557</v>
      </c>
      <c r="C40" s="43">
        <v>3506078</v>
      </c>
      <c r="D40" s="43">
        <v>1762590</v>
      </c>
      <c r="E40" s="44">
        <v>1743488</v>
      </c>
      <c r="F40" s="49">
        <v>592363</v>
      </c>
      <c r="G40" s="44">
        <v>297371</v>
      </c>
      <c r="H40" s="44">
        <v>294992</v>
      </c>
      <c r="I40" s="44">
        <v>116</v>
      </c>
      <c r="J40" s="44">
        <v>57</v>
      </c>
      <c r="K40" s="44">
        <v>59</v>
      </c>
      <c r="L40" s="45"/>
      <c r="M40" s="44">
        <v>3789130</v>
      </c>
      <c r="N40" s="46">
        <v>0.92529894725174378</v>
      </c>
      <c r="O40" s="50">
        <v>616200</v>
      </c>
      <c r="P40" s="46">
        <v>0.96131613112625769</v>
      </c>
      <c r="Q40" s="44">
        <v>1140</v>
      </c>
      <c r="R40" s="47">
        <v>0.10175438596491228</v>
      </c>
    </row>
    <row r="41" spans="1:18" x14ac:dyDescent="0.55000000000000004">
      <c r="A41" s="48" t="s">
        <v>48</v>
      </c>
      <c r="B41" s="43">
        <v>2012082</v>
      </c>
      <c r="C41" s="43">
        <v>1799745</v>
      </c>
      <c r="D41" s="43">
        <v>905035</v>
      </c>
      <c r="E41" s="44">
        <v>894710</v>
      </c>
      <c r="F41" s="49">
        <v>212283</v>
      </c>
      <c r="G41" s="44">
        <v>106622</v>
      </c>
      <c r="H41" s="44">
        <v>105661</v>
      </c>
      <c r="I41" s="44">
        <v>54</v>
      </c>
      <c r="J41" s="44">
        <v>30</v>
      </c>
      <c r="K41" s="44">
        <v>24</v>
      </c>
      <c r="L41" s="45"/>
      <c r="M41" s="44">
        <v>1928875</v>
      </c>
      <c r="N41" s="46">
        <v>0.93305424146199212</v>
      </c>
      <c r="O41" s="50">
        <v>210200</v>
      </c>
      <c r="P41" s="46">
        <v>1.0099096098953377</v>
      </c>
      <c r="Q41" s="44">
        <v>320</v>
      </c>
      <c r="R41" s="47">
        <v>0.16875000000000001</v>
      </c>
    </row>
    <row r="42" spans="1:18" x14ac:dyDescent="0.55000000000000004">
      <c r="A42" s="48" t="s">
        <v>49</v>
      </c>
      <c r="B42" s="43">
        <v>1083282</v>
      </c>
      <c r="C42" s="43">
        <v>931395</v>
      </c>
      <c r="D42" s="43">
        <v>468603</v>
      </c>
      <c r="E42" s="44">
        <v>462792</v>
      </c>
      <c r="F42" s="49">
        <v>151724</v>
      </c>
      <c r="G42" s="44">
        <v>76094</v>
      </c>
      <c r="H42" s="44">
        <v>75630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0.93890151763347962</v>
      </c>
      <c r="O42" s="50">
        <v>152900</v>
      </c>
      <c r="P42" s="46">
        <v>0.99230869849574888</v>
      </c>
      <c r="Q42" s="44">
        <v>660</v>
      </c>
      <c r="R42" s="47">
        <v>0.24696969696969698</v>
      </c>
    </row>
    <row r="43" spans="1:18" x14ac:dyDescent="0.55000000000000004">
      <c r="A43" s="48" t="s">
        <v>50</v>
      </c>
      <c r="B43" s="43">
        <v>1428780</v>
      </c>
      <c r="C43" s="43">
        <v>1316684</v>
      </c>
      <c r="D43" s="43">
        <v>662739</v>
      </c>
      <c r="E43" s="44">
        <v>653945</v>
      </c>
      <c r="F43" s="49">
        <v>111923</v>
      </c>
      <c r="G43" s="44">
        <v>56071</v>
      </c>
      <c r="H43" s="44">
        <v>55852</v>
      </c>
      <c r="I43" s="44">
        <v>173</v>
      </c>
      <c r="J43" s="44">
        <v>85</v>
      </c>
      <c r="K43" s="44">
        <v>88</v>
      </c>
      <c r="L43" s="45"/>
      <c r="M43" s="44">
        <v>1382610</v>
      </c>
      <c r="N43" s="46">
        <v>0.95231771793925979</v>
      </c>
      <c r="O43" s="50">
        <v>102300</v>
      </c>
      <c r="P43" s="46">
        <v>1.0940664711632453</v>
      </c>
      <c r="Q43" s="44">
        <v>200</v>
      </c>
      <c r="R43" s="47">
        <v>0.86499999999999999</v>
      </c>
    </row>
    <row r="44" spans="1:18" x14ac:dyDescent="0.55000000000000004">
      <c r="A44" s="48" t="s">
        <v>51</v>
      </c>
      <c r="B44" s="43">
        <v>2031262</v>
      </c>
      <c r="C44" s="43">
        <v>1899024</v>
      </c>
      <c r="D44" s="43">
        <v>955471</v>
      </c>
      <c r="E44" s="44">
        <v>943553</v>
      </c>
      <c r="F44" s="49">
        <v>132182</v>
      </c>
      <c r="G44" s="44">
        <v>66369</v>
      </c>
      <c r="H44" s="44">
        <v>65813</v>
      </c>
      <c r="I44" s="44">
        <v>56</v>
      </c>
      <c r="J44" s="44">
        <v>26</v>
      </c>
      <c r="K44" s="44">
        <v>30</v>
      </c>
      <c r="L44" s="45"/>
      <c r="M44" s="44">
        <v>1994150</v>
      </c>
      <c r="N44" s="46">
        <v>0.95229747010004262</v>
      </c>
      <c r="O44" s="50">
        <v>128400</v>
      </c>
      <c r="P44" s="46">
        <v>1.0294548286604361</v>
      </c>
      <c r="Q44" s="44">
        <v>100</v>
      </c>
      <c r="R44" s="47">
        <v>0.56000000000000005</v>
      </c>
    </row>
    <row r="45" spans="1:18" x14ac:dyDescent="0.55000000000000004">
      <c r="A45" s="48" t="s">
        <v>52</v>
      </c>
      <c r="B45" s="43">
        <v>1026046</v>
      </c>
      <c r="C45" s="43">
        <v>967507</v>
      </c>
      <c r="D45" s="43">
        <v>487614</v>
      </c>
      <c r="E45" s="44">
        <v>479893</v>
      </c>
      <c r="F45" s="49">
        <v>58466</v>
      </c>
      <c r="G45" s="44">
        <v>29439</v>
      </c>
      <c r="H45" s="44">
        <v>29027</v>
      </c>
      <c r="I45" s="44">
        <v>73</v>
      </c>
      <c r="J45" s="44">
        <v>32</v>
      </c>
      <c r="K45" s="44">
        <v>41</v>
      </c>
      <c r="L45" s="45"/>
      <c r="M45" s="44">
        <v>1024795</v>
      </c>
      <c r="N45" s="46">
        <v>0.94409808791026495</v>
      </c>
      <c r="O45" s="50">
        <v>55600</v>
      </c>
      <c r="P45" s="46">
        <v>1.051546762589928</v>
      </c>
      <c r="Q45" s="44">
        <v>140</v>
      </c>
      <c r="R45" s="47">
        <v>0.52142857142857146</v>
      </c>
    </row>
    <row r="46" spans="1:18" x14ac:dyDescent="0.55000000000000004">
      <c r="A46" s="48" t="s">
        <v>53</v>
      </c>
      <c r="B46" s="43">
        <v>7586061</v>
      </c>
      <c r="C46" s="43">
        <v>6610197</v>
      </c>
      <c r="D46" s="43">
        <v>3329463</v>
      </c>
      <c r="E46" s="44">
        <v>3280734</v>
      </c>
      <c r="F46" s="49">
        <v>975671</v>
      </c>
      <c r="G46" s="44">
        <v>492223</v>
      </c>
      <c r="H46" s="44">
        <v>483448</v>
      </c>
      <c r="I46" s="44">
        <v>193</v>
      </c>
      <c r="J46" s="44">
        <v>95</v>
      </c>
      <c r="K46" s="44">
        <v>98</v>
      </c>
      <c r="L46" s="45"/>
      <c r="M46" s="44">
        <v>6774430</v>
      </c>
      <c r="N46" s="46">
        <v>0.97575692715106654</v>
      </c>
      <c r="O46" s="50">
        <v>1044200</v>
      </c>
      <c r="P46" s="46">
        <v>0.93437176786056308</v>
      </c>
      <c r="Q46" s="44">
        <v>720</v>
      </c>
      <c r="R46" s="47">
        <v>0.26805555555555555</v>
      </c>
    </row>
    <row r="47" spans="1:18" x14ac:dyDescent="0.55000000000000004">
      <c r="A47" s="48" t="s">
        <v>54</v>
      </c>
      <c r="B47" s="43">
        <v>1178471</v>
      </c>
      <c r="C47" s="43">
        <v>1095024</v>
      </c>
      <c r="D47" s="43">
        <v>550795</v>
      </c>
      <c r="E47" s="44">
        <v>544229</v>
      </c>
      <c r="F47" s="49">
        <v>83431</v>
      </c>
      <c r="G47" s="44">
        <v>42033</v>
      </c>
      <c r="H47" s="44">
        <v>41398</v>
      </c>
      <c r="I47" s="44">
        <v>16</v>
      </c>
      <c r="J47" s="44">
        <v>5</v>
      </c>
      <c r="K47" s="44">
        <v>11</v>
      </c>
      <c r="L47" s="45"/>
      <c r="M47" s="44">
        <v>1189005</v>
      </c>
      <c r="N47" s="46">
        <v>0.92095828024272397</v>
      </c>
      <c r="O47" s="50">
        <v>74400</v>
      </c>
      <c r="P47" s="46">
        <v>1.1213844086021505</v>
      </c>
      <c r="Q47" s="44">
        <v>140</v>
      </c>
      <c r="R47" s="47">
        <v>0.11428571428571428</v>
      </c>
    </row>
    <row r="48" spans="1:18" x14ac:dyDescent="0.55000000000000004">
      <c r="A48" s="48" t="s">
        <v>55</v>
      </c>
      <c r="B48" s="43">
        <v>2004314</v>
      </c>
      <c r="C48" s="43">
        <v>1720470</v>
      </c>
      <c r="D48" s="43">
        <v>865935</v>
      </c>
      <c r="E48" s="44">
        <v>854535</v>
      </c>
      <c r="F48" s="49">
        <v>283815</v>
      </c>
      <c r="G48" s="44">
        <v>142246</v>
      </c>
      <c r="H48" s="44">
        <v>141569</v>
      </c>
      <c r="I48" s="44">
        <v>29</v>
      </c>
      <c r="J48" s="44">
        <v>12</v>
      </c>
      <c r="K48" s="44">
        <v>17</v>
      </c>
      <c r="L48" s="45"/>
      <c r="M48" s="44">
        <v>1821250</v>
      </c>
      <c r="N48" s="46">
        <v>0.94466437886067256</v>
      </c>
      <c r="O48" s="50">
        <v>288800</v>
      </c>
      <c r="P48" s="46">
        <v>0.98273891966759008</v>
      </c>
      <c r="Q48" s="44">
        <v>200</v>
      </c>
      <c r="R48" s="47">
        <v>0.14499999999999999</v>
      </c>
    </row>
    <row r="49" spans="1:18" x14ac:dyDescent="0.55000000000000004">
      <c r="A49" s="48" t="s">
        <v>56</v>
      </c>
      <c r="B49" s="43">
        <v>2632856</v>
      </c>
      <c r="C49" s="43">
        <v>2265024</v>
      </c>
      <c r="D49" s="43">
        <v>1140588</v>
      </c>
      <c r="E49" s="44">
        <v>1124436</v>
      </c>
      <c r="F49" s="49">
        <v>367583</v>
      </c>
      <c r="G49" s="44">
        <v>184390</v>
      </c>
      <c r="H49" s="44">
        <v>183193</v>
      </c>
      <c r="I49" s="44">
        <v>249</v>
      </c>
      <c r="J49" s="44">
        <v>124</v>
      </c>
      <c r="K49" s="44">
        <v>125</v>
      </c>
      <c r="L49" s="45"/>
      <c r="M49" s="44">
        <v>2400255</v>
      </c>
      <c r="N49" s="46">
        <v>0.94365973615303378</v>
      </c>
      <c r="O49" s="50">
        <v>349700</v>
      </c>
      <c r="P49" s="46">
        <v>1.0511381183871891</v>
      </c>
      <c r="Q49" s="44">
        <v>720</v>
      </c>
      <c r="R49" s="47">
        <v>0.34583333333333333</v>
      </c>
    </row>
    <row r="50" spans="1:18" x14ac:dyDescent="0.55000000000000004">
      <c r="A50" s="48" t="s">
        <v>57</v>
      </c>
      <c r="B50" s="43">
        <v>1676675</v>
      </c>
      <c r="C50" s="43">
        <v>1541142</v>
      </c>
      <c r="D50" s="43">
        <v>776240</v>
      </c>
      <c r="E50" s="44">
        <v>764902</v>
      </c>
      <c r="F50" s="49">
        <v>135438</v>
      </c>
      <c r="G50" s="44">
        <v>67954</v>
      </c>
      <c r="H50" s="44">
        <v>67484</v>
      </c>
      <c r="I50" s="44">
        <v>95</v>
      </c>
      <c r="J50" s="44">
        <v>40</v>
      </c>
      <c r="K50" s="44">
        <v>55</v>
      </c>
      <c r="L50" s="45"/>
      <c r="M50" s="44">
        <v>1605825</v>
      </c>
      <c r="N50" s="46">
        <v>0.95971977021157351</v>
      </c>
      <c r="O50" s="50">
        <v>125500</v>
      </c>
      <c r="P50" s="46">
        <v>1.0791872509960159</v>
      </c>
      <c r="Q50" s="44">
        <v>340</v>
      </c>
      <c r="R50" s="47">
        <v>0.27941176470588236</v>
      </c>
    </row>
    <row r="51" spans="1:18" x14ac:dyDescent="0.55000000000000004">
      <c r="A51" s="48" t="s">
        <v>58</v>
      </c>
      <c r="B51" s="43">
        <v>1590208</v>
      </c>
      <c r="C51" s="43">
        <v>1527380</v>
      </c>
      <c r="D51" s="43">
        <v>768750</v>
      </c>
      <c r="E51" s="44">
        <v>758630</v>
      </c>
      <c r="F51" s="49">
        <v>62801</v>
      </c>
      <c r="G51" s="44">
        <v>31515</v>
      </c>
      <c r="H51" s="44">
        <v>31286</v>
      </c>
      <c r="I51" s="44">
        <v>27</v>
      </c>
      <c r="J51" s="44">
        <v>10</v>
      </c>
      <c r="K51" s="44">
        <v>17</v>
      </c>
      <c r="L51" s="45"/>
      <c r="M51" s="44">
        <v>1603495</v>
      </c>
      <c r="N51" s="46">
        <v>0.95253181332027848</v>
      </c>
      <c r="O51" s="50">
        <v>55600</v>
      </c>
      <c r="P51" s="46">
        <v>1.1295143884892087</v>
      </c>
      <c r="Q51" s="44">
        <v>200</v>
      </c>
      <c r="R51" s="47">
        <v>0.13500000000000001</v>
      </c>
    </row>
    <row r="52" spans="1:18" x14ac:dyDescent="0.55000000000000004">
      <c r="A52" s="48" t="s">
        <v>59</v>
      </c>
      <c r="B52" s="43">
        <v>2379217</v>
      </c>
      <c r="C52" s="43">
        <v>2180708</v>
      </c>
      <c r="D52" s="43">
        <v>1098319</v>
      </c>
      <c r="E52" s="44">
        <v>1082389</v>
      </c>
      <c r="F52" s="49">
        <v>198273</v>
      </c>
      <c r="G52" s="44">
        <v>99683</v>
      </c>
      <c r="H52" s="44">
        <v>98590</v>
      </c>
      <c r="I52" s="44">
        <v>236</v>
      </c>
      <c r="J52" s="44">
        <v>115</v>
      </c>
      <c r="K52" s="44">
        <v>121</v>
      </c>
      <c r="L52" s="45"/>
      <c r="M52" s="44">
        <v>2299710</v>
      </c>
      <c r="N52" s="46">
        <v>0.94825347543820737</v>
      </c>
      <c r="O52" s="50">
        <v>197100</v>
      </c>
      <c r="P52" s="46">
        <v>1.005951293759513</v>
      </c>
      <c r="Q52" s="44">
        <v>340</v>
      </c>
      <c r="R52" s="47">
        <v>0.69411764705882351</v>
      </c>
    </row>
    <row r="53" spans="1:18" x14ac:dyDescent="0.55000000000000004">
      <c r="A53" s="48" t="s">
        <v>60</v>
      </c>
      <c r="B53" s="43">
        <v>1944735</v>
      </c>
      <c r="C53" s="43">
        <v>1665607</v>
      </c>
      <c r="D53" s="43">
        <v>839248</v>
      </c>
      <c r="E53" s="44">
        <v>826359</v>
      </c>
      <c r="F53" s="49">
        <v>278647</v>
      </c>
      <c r="G53" s="44">
        <v>140115</v>
      </c>
      <c r="H53" s="44">
        <v>138532</v>
      </c>
      <c r="I53" s="44">
        <v>481</v>
      </c>
      <c r="J53" s="44">
        <v>242</v>
      </c>
      <c r="K53" s="44">
        <v>239</v>
      </c>
      <c r="L53" s="45"/>
      <c r="M53" s="44">
        <v>1896725</v>
      </c>
      <c r="N53" s="46">
        <v>0.87814891457644095</v>
      </c>
      <c r="O53" s="50">
        <v>305500</v>
      </c>
      <c r="P53" s="46">
        <v>0.91210147299509003</v>
      </c>
      <c r="Q53" s="44">
        <v>1160</v>
      </c>
      <c r="R53" s="47">
        <v>0.41465517241379313</v>
      </c>
    </row>
    <row r="55" spans="1:18" x14ac:dyDescent="0.55000000000000004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55000000000000004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55000000000000004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55000000000000004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55000000000000004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55000000000000004">
      <c r="A60" s="22" t="s">
        <v>131</v>
      </c>
    </row>
    <row r="61" spans="1:18" x14ac:dyDescent="0.55000000000000004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55000000000000004"/>
  <cols>
    <col min="1" max="1" width="12" customWidth="1"/>
    <col min="2" max="2" width="15.08203125" customWidth="1"/>
    <col min="3" max="5" width="13.83203125" customWidth="1"/>
    <col min="6" max="6" width="17" customWidth="1"/>
  </cols>
  <sheetData>
    <row r="1" spans="1:6" x14ac:dyDescent="0.55000000000000004">
      <c r="A1" t="s">
        <v>133</v>
      </c>
    </row>
    <row r="2" spans="1:6" x14ac:dyDescent="0.55000000000000004">
      <c r="D2" s="52" t="s">
        <v>134</v>
      </c>
    </row>
    <row r="3" spans="1:6" ht="36" x14ac:dyDescent="0.55000000000000004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55000000000000004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55000000000000004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55000000000000004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55000000000000004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55000000000000004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55000000000000004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55000000000000004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55000000000000004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55000000000000004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55000000000000004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55000000000000004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55000000000000004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55000000000000004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55000000000000004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55000000000000004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55000000000000004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55000000000000004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55000000000000004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55000000000000004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55000000000000004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55000000000000004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55000000000000004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55000000000000004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55000000000000004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55000000000000004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55000000000000004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55000000000000004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55000000000000004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55000000000000004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55000000000000004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55000000000000004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55000000000000004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55000000000000004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55000000000000004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55000000000000004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55000000000000004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55000000000000004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55000000000000004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55000000000000004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55000000000000004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55000000000000004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55000000000000004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55000000000000004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55000000000000004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55000000000000004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55000000000000004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55000000000000004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55000000000000004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55000000000000004">
      <c r="A53" s="24" t="s">
        <v>136</v>
      </c>
    </row>
    <row r="54" spans="1:4" x14ac:dyDescent="0.55000000000000004">
      <c r="A54" t="s">
        <v>137</v>
      </c>
    </row>
    <row r="55" spans="1:4" x14ac:dyDescent="0.55000000000000004">
      <c r="A55" t="s">
        <v>138</v>
      </c>
    </row>
    <row r="56" spans="1:4" x14ac:dyDescent="0.55000000000000004">
      <c r="A56" t="s">
        <v>139</v>
      </c>
    </row>
    <row r="57" spans="1:4" x14ac:dyDescent="0.55000000000000004">
      <c r="A57" s="22" t="s">
        <v>140</v>
      </c>
    </row>
    <row r="58" spans="1:4" x14ac:dyDescent="0.55000000000000004">
      <c r="A58" t="s">
        <v>141</v>
      </c>
    </row>
    <row r="59" spans="1:4" x14ac:dyDescent="0.55000000000000004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DIGI-808455956-3561696</_dlc_DocId>
    <_dlc_DocIdUrl xmlns="89559dea-130d-4237-8e78-1ce7f44b9a24">
      <Url>https://digitalgojp.sharepoint.com/sites/digi_portal/_layouts/15/DocIdRedir.aspx?ID=DIGI-808455956-3561696</Url>
      <Description>DIGI-808455956-3561696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Props1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2022-04-12T04:27:19Z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72fe28ab-25f5-4e9c-af6e-407a2a589ebf</vt:lpwstr>
  </property>
</Properties>
</file>