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216" yWindow="3216" windowWidth="34560" windowHeight="1875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<sst xmlns="http://schemas.openxmlformats.org/spreadsheetml/2006/main" count="353" uniqueCount="152">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</sst>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9.8984375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44783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5</v>
      </c>
      <c r="F5" s="80"/>
      <c r="G5" s="81">
        <v>44782</v>
      </c>
      <c r="H5" s="82"/>
    </row>
    <row r="6" spans="1:8" ht="21.75" customHeight="1" x14ac:dyDescent="0.45">
      <c r="A6" s="7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69" t="s">
        <v>9</v>
      </c>
      <c r="F7" s="8"/>
      <c r="G7" s="69" t="s">
        <v>9</v>
      </c>
      <c r="H7" s="9"/>
    </row>
    <row r="8" spans="1:8" ht="18.75" customHeight="1" x14ac:dyDescent="0.45">
      <c r="A8" s="70"/>
      <c r="B8" s="75"/>
      <c r="C8" s="88"/>
      <c r="D8" s="71" t="s">
        <v>10</v>
      </c>
      <c r="E8" s="70"/>
      <c r="F8" s="71" t="s">
        <v>11</v>
      </c>
      <c r="G8" s="70"/>
      <c r="H8" s="73" t="s">
        <v>11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12</v>
      </c>
      <c r="B10" s="20">
        <v>126645025.00000003</v>
      </c>
      <c r="C10" s="21">
        <f>SUM(C11:C57)</f>
        <v>80450058</v>
      </c>
      <c r="D10" s="11">
        <f>C10/$B10</f>
        <v>0.63524057103703824</v>
      </c>
      <c r="E10" s="21">
        <f>SUM(E11:E57)</f>
        <v>504837</v>
      </c>
      <c r="F10" s="11">
        <f>E10/$B10</f>
        <v>3.9862363326155122E-3</v>
      </c>
      <c r="G10" s="21">
        <f>SUM(G11:G57)</f>
        <v>75759</v>
      </c>
      <c r="H10" s="11">
        <f>G10/$B10</f>
        <v>5.9819957396668353E-4</v>
      </c>
    </row>
    <row r="11" spans="1:8" x14ac:dyDescent="0.45">
      <c r="A11" s="12" t="s">
        <v>13</v>
      </c>
      <c r="B11" s="20">
        <v>5226603</v>
      </c>
      <c r="C11" s="21">
        <v>3433078</v>
      </c>
      <c r="D11" s="11">
        <f t="shared" ref="D11:D57" si="0">C11/$B11</f>
        <v>0.65684690419379466</v>
      </c>
      <c r="E11" s="21">
        <v>14619</v>
      </c>
      <c r="F11" s="11">
        <f t="shared" ref="F11:F57" si="1">E11/$B11</f>
        <v>2.7970366220659956E-3</v>
      </c>
      <c r="G11" s="21">
        <v>2102</v>
      </c>
      <c r="H11" s="11">
        <f t="shared" ref="H11:H57" si="2">G11/$B11</f>
        <v>4.0217326626874092E-4</v>
      </c>
    </row>
    <row r="12" spans="1:8" x14ac:dyDescent="0.45">
      <c r="A12" s="12" t="s">
        <v>14</v>
      </c>
      <c r="B12" s="20">
        <v>1259615</v>
      </c>
      <c r="C12" s="21">
        <v>883645</v>
      </c>
      <c r="D12" s="11">
        <f t="shared" si="0"/>
        <v>0.70151990886104088</v>
      </c>
      <c r="E12" s="21">
        <v>3803</v>
      </c>
      <c r="F12" s="11">
        <f t="shared" si="1"/>
        <v>3.0191764944050366E-3</v>
      </c>
      <c r="G12" s="21">
        <v>571</v>
      </c>
      <c r="H12" s="11">
        <f t="shared" si="2"/>
        <v>4.5331311551545511E-4</v>
      </c>
    </row>
    <row r="13" spans="1:8" x14ac:dyDescent="0.45">
      <c r="A13" s="12" t="s">
        <v>15</v>
      </c>
      <c r="B13" s="20">
        <v>1220823</v>
      </c>
      <c r="C13" s="21">
        <v>871131</v>
      </c>
      <c r="D13" s="11">
        <f t="shared" si="0"/>
        <v>0.71356044242285732</v>
      </c>
      <c r="E13" s="21">
        <v>5915</v>
      </c>
      <c r="F13" s="11">
        <f t="shared" si="1"/>
        <v>4.8450922041934005E-3</v>
      </c>
      <c r="G13" s="21">
        <v>1738</v>
      </c>
      <c r="H13" s="11">
        <f t="shared" si="2"/>
        <v>1.4236297972760998E-3</v>
      </c>
    </row>
    <row r="14" spans="1:8" x14ac:dyDescent="0.45">
      <c r="A14" s="12" t="s">
        <v>16</v>
      </c>
      <c r="B14" s="20">
        <v>2281989</v>
      </c>
      <c r="C14" s="21">
        <v>1521000</v>
      </c>
      <c r="D14" s="11">
        <f t="shared" si="0"/>
        <v>0.66652380883518725</v>
      </c>
      <c r="E14" s="21">
        <v>9896</v>
      </c>
      <c r="F14" s="11">
        <f t="shared" si="1"/>
        <v>4.3365677923951429E-3</v>
      </c>
      <c r="G14" s="21">
        <v>1542</v>
      </c>
      <c r="H14" s="11">
        <f t="shared" si="2"/>
        <v>6.7572630718202415E-4</v>
      </c>
    </row>
    <row r="15" spans="1:8" x14ac:dyDescent="0.45">
      <c r="A15" s="12" t="s">
        <v>17</v>
      </c>
      <c r="B15" s="20">
        <v>971288</v>
      </c>
      <c r="C15" s="21">
        <v>719492</v>
      </c>
      <c r="D15" s="11">
        <f t="shared" si="0"/>
        <v>0.7407607218456318</v>
      </c>
      <c r="E15" s="21">
        <v>3949</v>
      </c>
      <c r="F15" s="11">
        <f t="shared" si="1"/>
        <v>4.0657353946512258E-3</v>
      </c>
      <c r="G15" s="21">
        <v>502</v>
      </c>
      <c r="H15" s="11">
        <f t="shared" si="2"/>
        <v>5.1683949559759828E-4</v>
      </c>
    </row>
    <row r="16" spans="1:8" x14ac:dyDescent="0.45">
      <c r="A16" s="12" t="s">
        <v>18</v>
      </c>
      <c r="B16" s="20">
        <v>1069562</v>
      </c>
      <c r="C16" s="21">
        <v>769733</v>
      </c>
      <c r="D16" s="11">
        <f t="shared" si="0"/>
        <v>0.71967122990532573</v>
      </c>
      <c r="E16" s="21">
        <v>2912</v>
      </c>
      <c r="F16" s="11">
        <f t="shared" si="1"/>
        <v>2.7226098159807473E-3</v>
      </c>
      <c r="G16" s="21">
        <v>672</v>
      </c>
      <c r="H16" s="11">
        <f t="shared" si="2"/>
        <v>6.2829457291863403E-4</v>
      </c>
    </row>
    <row r="17" spans="1:8" x14ac:dyDescent="0.45">
      <c r="A17" s="12" t="s">
        <v>19</v>
      </c>
      <c r="B17" s="20">
        <v>1862059.0000000002</v>
      </c>
      <c r="C17" s="21">
        <v>1306574</v>
      </c>
      <c r="D17" s="11">
        <f t="shared" si="0"/>
        <v>0.70168238492980073</v>
      </c>
      <c r="E17" s="21">
        <v>7342</v>
      </c>
      <c r="F17" s="11">
        <f t="shared" si="1"/>
        <v>3.9429470279942792E-3</v>
      </c>
      <c r="G17" s="21">
        <v>1191</v>
      </c>
      <c r="H17" s="11">
        <f t="shared" si="2"/>
        <v>6.3961453423334055E-4</v>
      </c>
    </row>
    <row r="18" spans="1:8" x14ac:dyDescent="0.45">
      <c r="A18" s="12" t="s">
        <v>20</v>
      </c>
      <c r="B18" s="20">
        <v>2907675</v>
      </c>
      <c r="C18" s="21">
        <v>1966510</v>
      </c>
      <c r="D18" s="11">
        <f t="shared" si="0"/>
        <v>0.67631698865932399</v>
      </c>
      <c r="E18" s="21">
        <v>11651</v>
      </c>
      <c r="F18" s="11">
        <f t="shared" si="1"/>
        <v>4.0069815230381663E-3</v>
      </c>
      <c r="G18" s="21">
        <v>1630</v>
      </c>
      <c r="H18" s="11">
        <f t="shared" si="2"/>
        <v>5.605853473995546E-4</v>
      </c>
    </row>
    <row r="19" spans="1:8" x14ac:dyDescent="0.45">
      <c r="A19" s="12" t="s">
        <v>21</v>
      </c>
      <c r="B19" s="20">
        <v>1955401</v>
      </c>
      <c r="C19" s="21">
        <v>1309063</v>
      </c>
      <c r="D19" s="11">
        <f t="shared" si="0"/>
        <v>0.6694601260815557</v>
      </c>
      <c r="E19" s="21">
        <v>8535</v>
      </c>
      <c r="F19" s="11">
        <f t="shared" si="1"/>
        <v>4.3648336070197368E-3</v>
      </c>
      <c r="G19" s="21">
        <v>844</v>
      </c>
      <c r="H19" s="11">
        <f t="shared" si="2"/>
        <v>4.3162502218215085E-4</v>
      </c>
    </row>
    <row r="20" spans="1:8" x14ac:dyDescent="0.45">
      <c r="A20" s="12" t="s">
        <v>22</v>
      </c>
      <c r="B20" s="20">
        <v>1958101</v>
      </c>
      <c r="C20" s="21">
        <v>1284794</v>
      </c>
      <c r="D20" s="11">
        <f t="shared" si="0"/>
        <v>0.65614286494925445</v>
      </c>
      <c r="E20" s="21">
        <v>5976</v>
      </c>
      <c r="F20" s="11">
        <f t="shared" si="1"/>
        <v>3.0519365446419772E-3</v>
      </c>
      <c r="G20" s="21">
        <v>1044</v>
      </c>
      <c r="H20" s="11">
        <f t="shared" si="2"/>
        <v>5.3316963731697188E-4</v>
      </c>
    </row>
    <row r="21" spans="1:8" x14ac:dyDescent="0.45">
      <c r="A21" s="12" t="s">
        <v>23</v>
      </c>
      <c r="B21" s="20">
        <v>7393799</v>
      </c>
      <c r="C21" s="21">
        <v>4745670</v>
      </c>
      <c r="D21" s="11">
        <f t="shared" si="0"/>
        <v>0.64184460518875341</v>
      </c>
      <c r="E21" s="21">
        <v>39872</v>
      </c>
      <c r="F21" s="11">
        <f t="shared" si="1"/>
        <v>5.3926269837738352E-3</v>
      </c>
      <c r="G21" s="21">
        <v>5026</v>
      </c>
      <c r="H21" s="11">
        <f t="shared" si="2"/>
        <v>6.7975880869901924E-4</v>
      </c>
    </row>
    <row r="22" spans="1:8" x14ac:dyDescent="0.45">
      <c r="A22" s="12" t="s">
        <v>24</v>
      </c>
      <c r="B22" s="20">
        <v>6322892.0000000009</v>
      </c>
      <c r="C22" s="21">
        <v>4137406</v>
      </c>
      <c r="D22" s="11">
        <f t="shared" si="0"/>
        <v>0.65435341928978064</v>
      </c>
      <c r="E22" s="21">
        <v>28933</v>
      </c>
      <c r="F22" s="11">
        <f t="shared" si="1"/>
        <v>4.5759124147621054E-3</v>
      </c>
      <c r="G22" s="21">
        <v>4442</v>
      </c>
      <c r="H22" s="11">
        <f t="shared" si="2"/>
        <v>7.0252662863765493E-4</v>
      </c>
    </row>
    <row r="23" spans="1:8" x14ac:dyDescent="0.45">
      <c r="A23" s="12" t="s">
        <v>25</v>
      </c>
      <c r="B23" s="20">
        <v>13843329.000000002</v>
      </c>
      <c r="C23" s="21">
        <v>8612446</v>
      </c>
      <c r="D23" s="11">
        <f t="shared" si="0"/>
        <v>0.62213691518853587</v>
      </c>
      <c r="E23" s="21">
        <v>59601</v>
      </c>
      <c r="F23" s="11">
        <f t="shared" si="1"/>
        <v>4.3053950390112084E-3</v>
      </c>
      <c r="G23" s="21">
        <v>7753</v>
      </c>
      <c r="H23" s="11">
        <f t="shared" si="2"/>
        <v>5.6005314906551733E-4</v>
      </c>
    </row>
    <row r="24" spans="1:8" x14ac:dyDescent="0.45">
      <c r="A24" s="12" t="s">
        <v>26</v>
      </c>
      <c r="B24" s="20">
        <v>9220206</v>
      </c>
      <c r="C24" s="21">
        <v>5860411</v>
      </c>
      <c r="D24" s="11">
        <f t="shared" si="0"/>
        <v>0.63560521315901186</v>
      </c>
      <c r="E24" s="21">
        <v>42242</v>
      </c>
      <c r="F24" s="11">
        <f t="shared" si="1"/>
        <v>4.5814594597994879E-3</v>
      </c>
      <c r="G24" s="21">
        <v>5509</v>
      </c>
      <c r="H24" s="11">
        <f t="shared" si="2"/>
        <v>5.974920733875143E-4</v>
      </c>
    </row>
    <row r="25" spans="1:8" x14ac:dyDescent="0.45">
      <c r="A25" s="12" t="s">
        <v>27</v>
      </c>
      <c r="B25" s="20">
        <v>2213174</v>
      </c>
      <c r="C25" s="21">
        <v>1584889</v>
      </c>
      <c r="D25" s="11">
        <f t="shared" si="0"/>
        <v>0.71611585894285767</v>
      </c>
      <c r="E25" s="21">
        <v>5590</v>
      </c>
      <c r="F25" s="11">
        <f t="shared" si="1"/>
        <v>2.5257842356723871E-3</v>
      </c>
      <c r="G25" s="21">
        <v>837</v>
      </c>
      <c r="H25" s="11">
        <f t="shared" si="2"/>
        <v>3.7818987571695671E-4</v>
      </c>
    </row>
    <row r="26" spans="1:8" x14ac:dyDescent="0.45">
      <c r="A26" s="12" t="s">
        <v>28</v>
      </c>
      <c r="B26" s="20">
        <v>1047674</v>
      </c>
      <c r="C26" s="21">
        <v>711275</v>
      </c>
      <c r="D26" s="11">
        <f t="shared" si="0"/>
        <v>0.67890870633422229</v>
      </c>
      <c r="E26" s="21">
        <v>4115</v>
      </c>
      <c r="F26" s="11">
        <f t="shared" si="1"/>
        <v>3.9277485171914164E-3</v>
      </c>
      <c r="G26" s="21">
        <v>717</v>
      </c>
      <c r="H26" s="11">
        <f t="shared" si="2"/>
        <v>6.8437319242436101E-4</v>
      </c>
    </row>
    <row r="27" spans="1:8" x14ac:dyDescent="0.45">
      <c r="A27" s="12" t="s">
        <v>29</v>
      </c>
      <c r="B27" s="20">
        <v>1132656</v>
      </c>
      <c r="C27" s="21">
        <v>730887</v>
      </c>
      <c r="D27" s="11">
        <f t="shared" si="0"/>
        <v>0.6452859473661906</v>
      </c>
      <c r="E27" s="21">
        <v>4695</v>
      </c>
      <c r="F27" s="11">
        <f t="shared" si="1"/>
        <v>4.1451243802178243E-3</v>
      </c>
      <c r="G27" s="21">
        <v>548</v>
      </c>
      <c r="H27" s="11">
        <f t="shared" si="2"/>
        <v>4.8381856450678757E-4</v>
      </c>
    </row>
    <row r="28" spans="1:8" x14ac:dyDescent="0.45">
      <c r="A28" s="12" t="s">
        <v>30</v>
      </c>
      <c r="B28" s="20">
        <v>774582.99999999988</v>
      </c>
      <c r="C28" s="21">
        <v>511247</v>
      </c>
      <c r="D28" s="11">
        <f t="shared" si="0"/>
        <v>0.66002868640287748</v>
      </c>
      <c r="E28" s="21">
        <v>3144</v>
      </c>
      <c r="F28" s="11">
        <f t="shared" si="1"/>
        <v>4.0589581749147612E-3</v>
      </c>
      <c r="G28" s="21">
        <v>657</v>
      </c>
      <c r="H28" s="11">
        <f t="shared" si="2"/>
        <v>8.4819832090298917E-4</v>
      </c>
    </row>
    <row r="29" spans="1:8" x14ac:dyDescent="0.45">
      <c r="A29" s="12" t="s">
        <v>31</v>
      </c>
      <c r="B29" s="20">
        <v>820997</v>
      </c>
      <c r="C29" s="21">
        <v>537514</v>
      </c>
      <c r="D29" s="11">
        <f t="shared" si="0"/>
        <v>0.6547088479007841</v>
      </c>
      <c r="E29" s="21">
        <v>3741</v>
      </c>
      <c r="F29" s="11">
        <f t="shared" si="1"/>
        <v>4.5566548964247125E-3</v>
      </c>
      <c r="G29" s="21">
        <v>733</v>
      </c>
      <c r="H29" s="11">
        <f t="shared" si="2"/>
        <v>8.9281690432486353E-4</v>
      </c>
    </row>
    <row r="30" spans="1:8" x14ac:dyDescent="0.45">
      <c r="A30" s="12" t="s">
        <v>32</v>
      </c>
      <c r="B30" s="20">
        <v>2071737</v>
      </c>
      <c r="C30" s="21">
        <v>1415264</v>
      </c>
      <c r="D30" s="11">
        <f t="shared" si="0"/>
        <v>0.68312918097229525</v>
      </c>
      <c r="E30" s="21">
        <v>7579</v>
      </c>
      <c r="F30" s="11">
        <f t="shared" si="1"/>
        <v>3.6582828805007584E-3</v>
      </c>
      <c r="G30" s="21">
        <v>1446</v>
      </c>
      <c r="H30" s="11">
        <f t="shared" si="2"/>
        <v>6.9796504092942298E-4</v>
      </c>
    </row>
    <row r="31" spans="1:8" x14ac:dyDescent="0.45">
      <c r="A31" s="12" t="s">
        <v>33</v>
      </c>
      <c r="B31" s="20">
        <v>2016791</v>
      </c>
      <c r="C31" s="21">
        <v>1329241</v>
      </c>
      <c r="D31" s="11">
        <f t="shared" si="0"/>
        <v>0.65908713396678187</v>
      </c>
      <c r="E31" s="21">
        <v>6965</v>
      </c>
      <c r="F31" s="11">
        <f t="shared" si="1"/>
        <v>3.4535060896245572E-3</v>
      </c>
      <c r="G31" s="21">
        <v>691</v>
      </c>
      <c r="H31" s="11">
        <f t="shared" si="2"/>
        <v>3.4262350436906947E-4</v>
      </c>
    </row>
    <row r="32" spans="1:8" x14ac:dyDescent="0.45">
      <c r="A32" s="12" t="s">
        <v>34</v>
      </c>
      <c r="B32" s="20">
        <v>3686259.9999999995</v>
      </c>
      <c r="C32" s="21">
        <v>2416514</v>
      </c>
      <c r="D32" s="11">
        <f t="shared" si="0"/>
        <v>0.65554627183107006</v>
      </c>
      <c r="E32" s="21">
        <v>15668</v>
      </c>
      <c r="F32" s="11">
        <f t="shared" si="1"/>
        <v>4.2503784323406381E-3</v>
      </c>
      <c r="G32" s="21">
        <v>1684</v>
      </c>
      <c r="H32" s="11">
        <f t="shared" si="2"/>
        <v>4.568315854009213E-4</v>
      </c>
    </row>
    <row r="33" spans="1:8" x14ac:dyDescent="0.45">
      <c r="A33" s="12" t="s">
        <v>35</v>
      </c>
      <c r="B33" s="20">
        <v>7558801.9999999991</v>
      </c>
      <c r="C33" s="21">
        <v>4560587</v>
      </c>
      <c r="D33" s="11">
        <f t="shared" si="0"/>
        <v>0.60334785856277229</v>
      </c>
      <c r="E33" s="21">
        <v>30701</v>
      </c>
      <c r="F33" s="11">
        <f t="shared" si="1"/>
        <v>4.0616224634538655E-3</v>
      </c>
      <c r="G33" s="21">
        <v>3990</v>
      </c>
      <c r="H33" s="11">
        <f t="shared" si="2"/>
        <v>5.2786142565978056E-4</v>
      </c>
    </row>
    <row r="34" spans="1:8" x14ac:dyDescent="0.45">
      <c r="A34" s="12" t="s">
        <v>36</v>
      </c>
      <c r="B34" s="20">
        <v>1800557</v>
      </c>
      <c r="C34" s="21">
        <v>1150947</v>
      </c>
      <c r="D34" s="11">
        <f t="shared" si="0"/>
        <v>0.63921719778935071</v>
      </c>
      <c r="E34" s="21">
        <v>6881</v>
      </c>
      <c r="F34" s="11">
        <f t="shared" si="1"/>
        <v>3.8215952063722506E-3</v>
      </c>
      <c r="G34" s="21">
        <v>1552</v>
      </c>
      <c r="H34" s="11">
        <f t="shared" si="2"/>
        <v>8.6195549488297235E-4</v>
      </c>
    </row>
    <row r="35" spans="1:8" x14ac:dyDescent="0.45">
      <c r="A35" s="12" t="s">
        <v>37</v>
      </c>
      <c r="B35" s="20">
        <v>1418843</v>
      </c>
      <c r="C35" s="21">
        <v>883554</v>
      </c>
      <c r="D35" s="11">
        <f t="shared" si="0"/>
        <v>0.62272851894113723</v>
      </c>
      <c r="E35" s="21">
        <v>6419</v>
      </c>
      <c r="F35" s="11">
        <f t="shared" si="1"/>
        <v>4.5241087280269909E-3</v>
      </c>
      <c r="G35" s="21">
        <v>1327</v>
      </c>
      <c r="H35" s="11">
        <f t="shared" si="2"/>
        <v>9.3526908896896974E-4</v>
      </c>
    </row>
    <row r="36" spans="1:8" x14ac:dyDescent="0.45">
      <c r="A36" s="12" t="s">
        <v>38</v>
      </c>
      <c r="B36" s="20">
        <v>2530542</v>
      </c>
      <c r="C36" s="21">
        <v>1525943</v>
      </c>
      <c r="D36" s="11">
        <f t="shared" si="0"/>
        <v>0.60301034323872116</v>
      </c>
      <c r="E36" s="21">
        <v>11616</v>
      </c>
      <c r="F36" s="11">
        <f t="shared" si="1"/>
        <v>4.5903209668126431E-3</v>
      </c>
      <c r="G36" s="21">
        <v>3043</v>
      </c>
      <c r="H36" s="11">
        <f t="shared" si="2"/>
        <v>1.2025091857791729E-3</v>
      </c>
    </row>
    <row r="37" spans="1:8" x14ac:dyDescent="0.45">
      <c r="A37" s="12" t="s">
        <v>39</v>
      </c>
      <c r="B37" s="20">
        <v>8839511</v>
      </c>
      <c r="C37" s="21">
        <v>5039613</v>
      </c>
      <c r="D37" s="11">
        <f t="shared" si="0"/>
        <v>0.57012350570071124</v>
      </c>
      <c r="E37" s="21">
        <v>36013</v>
      </c>
      <c r="F37" s="11">
        <f t="shared" si="1"/>
        <v>4.0740941438955165E-3</v>
      </c>
      <c r="G37" s="21">
        <v>7049</v>
      </c>
      <c r="H37" s="11">
        <f t="shared" si="2"/>
        <v>7.9744230195539102E-4</v>
      </c>
    </row>
    <row r="38" spans="1:8" x14ac:dyDescent="0.45">
      <c r="A38" s="12" t="s">
        <v>40</v>
      </c>
      <c r="B38" s="20">
        <v>5523625</v>
      </c>
      <c r="C38" s="21">
        <v>3350624</v>
      </c>
      <c r="D38" s="11">
        <f t="shared" si="0"/>
        <v>0.60659874629432664</v>
      </c>
      <c r="E38" s="21">
        <v>20679</v>
      </c>
      <c r="F38" s="11">
        <f t="shared" si="1"/>
        <v>3.7437371291497885E-3</v>
      </c>
      <c r="G38" s="21">
        <v>3084</v>
      </c>
      <c r="H38" s="11">
        <f t="shared" si="2"/>
        <v>5.5832899590395801E-4</v>
      </c>
    </row>
    <row r="39" spans="1:8" x14ac:dyDescent="0.45">
      <c r="A39" s="12" t="s">
        <v>41</v>
      </c>
      <c r="B39" s="20">
        <v>1344738.9999999998</v>
      </c>
      <c r="C39" s="21">
        <v>847090</v>
      </c>
      <c r="D39" s="11">
        <f t="shared" si="0"/>
        <v>0.62992893044672615</v>
      </c>
      <c r="E39" s="21">
        <v>3724</v>
      </c>
      <c r="F39" s="11">
        <f t="shared" si="1"/>
        <v>2.769310624589605E-3</v>
      </c>
      <c r="G39" s="21">
        <v>598</v>
      </c>
      <c r="H39" s="11">
        <f t="shared" si="2"/>
        <v>4.4469595958769701E-4</v>
      </c>
    </row>
    <row r="40" spans="1:8" x14ac:dyDescent="0.45">
      <c r="A40" s="12" t="s">
        <v>42</v>
      </c>
      <c r="B40" s="20">
        <v>944432</v>
      </c>
      <c r="C40" s="21">
        <v>596850</v>
      </c>
      <c r="D40" s="11">
        <f t="shared" si="0"/>
        <v>0.63196715062598474</v>
      </c>
      <c r="E40" s="21">
        <v>2441</v>
      </c>
      <c r="F40" s="11">
        <f t="shared" si="1"/>
        <v>2.5846222914937232E-3</v>
      </c>
      <c r="G40" s="21">
        <v>270</v>
      </c>
      <c r="H40" s="11">
        <f t="shared" si="2"/>
        <v>2.8588611991122706E-4</v>
      </c>
    </row>
    <row r="41" spans="1:8" x14ac:dyDescent="0.45">
      <c r="A41" s="12" t="s">
        <v>43</v>
      </c>
      <c r="B41" s="20">
        <v>556788</v>
      </c>
      <c r="C41" s="21">
        <v>351124</v>
      </c>
      <c r="D41" s="11">
        <f t="shared" si="0"/>
        <v>0.63062422322320166</v>
      </c>
      <c r="E41" s="21">
        <v>2137</v>
      </c>
      <c r="F41" s="11">
        <f t="shared" si="1"/>
        <v>3.8380855909250916E-3</v>
      </c>
      <c r="G41" s="21">
        <v>333</v>
      </c>
      <c r="H41" s="11">
        <f t="shared" si="2"/>
        <v>5.9807323433694695E-4</v>
      </c>
    </row>
    <row r="42" spans="1:8" x14ac:dyDescent="0.45">
      <c r="A42" s="12" t="s">
        <v>44</v>
      </c>
      <c r="B42" s="20">
        <v>672814.99999999988</v>
      </c>
      <c r="C42" s="21">
        <v>452047</v>
      </c>
      <c r="D42" s="11">
        <f t="shared" si="0"/>
        <v>0.67187414073705265</v>
      </c>
      <c r="E42" s="21">
        <v>2087</v>
      </c>
      <c r="F42" s="11">
        <f t="shared" si="1"/>
        <v>3.1018927937100098E-3</v>
      </c>
      <c r="G42" s="21">
        <v>513</v>
      </c>
      <c r="H42" s="11">
        <f t="shared" si="2"/>
        <v>7.6246813760097519E-4</v>
      </c>
    </row>
    <row r="43" spans="1:8" x14ac:dyDescent="0.45">
      <c r="A43" s="12" t="s">
        <v>45</v>
      </c>
      <c r="B43" s="20">
        <v>1893791</v>
      </c>
      <c r="C43" s="21">
        <v>1182025</v>
      </c>
      <c r="D43" s="11">
        <f t="shared" si="0"/>
        <v>0.62415810403576744</v>
      </c>
      <c r="E43" s="21">
        <v>6774</v>
      </c>
      <c r="F43" s="11">
        <f t="shared" si="1"/>
        <v>3.5769522613635822E-3</v>
      </c>
      <c r="G43" s="21">
        <v>1388</v>
      </c>
      <c r="H43" s="11">
        <f t="shared" si="2"/>
        <v>7.3292142585955897E-4</v>
      </c>
    </row>
    <row r="44" spans="1:8" x14ac:dyDescent="0.45">
      <c r="A44" s="12" t="s">
        <v>46</v>
      </c>
      <c r="B44" s="20">
        <v>2812432.9999999995</v>
      </c>
      <c r="C44" s="21">
        <v>1723628</v>
      </c>
      <c r="D44" s="11">
        <f t="shared" si="0"/>
        <v>0.61286011080086189</v>
      </c>
      <c r="E44" s="21">
        <v>11114</v>
      </c>
      <c r="F44" s="11">
        <f t="shared" si="1"/>
        <v>3.9517385836391489E-3</v>
      </c>
      <c r="G44" s="21">
        <v>1268</v>
      </c>
      <c r="H44" s="11">
        <f t="shared" si="2"/>
        <v>4.5085518481684727E-4</v>
      </c>
    </row>
    <row r="45" spans="1:8" x14ac:dyDescent="0.45">
      <c r="A45" s="12" t="s">
        <v>47</v>
      </c>
      <c r="B45" s="20">
        <v>1356110</v>
      </c>
      <c r="C45" s="21">
        <v>906878</v>
      </c>
      <c r="D45" s="11">
        <f t="shared" si="0"/>
        <v>0.66873483714447945</v>
      </c>
      <c r="E45" s="21">
        <v>5193</v>
      </c>
      <c r="F45" s="11">
        <f t="shared" si="1"/>
        <v>3.8293353783985075E-3</v>
      </c>
      <c r="G45" s="21">
        <v>1035</v>
      </c>
      <c r="H45" s="11">
        <f t="shared" si="2"/>
        <v>7.6321242377093304E-4</v>
      </c>
    </row>
    <row r="46" spans="1:8" x14ac:dyDescent="0.45">
      <c r="A46" s="12" t="s">
        <v>48</v>
      </c>
      <c r="B46" s="20">
        <v>734949</v>
      </c>
      <c r="C46" s="21">
        <v>479458</v>
      </c>
      <c r="D46" s="11">
        <f t="shared" si="0"/>
        <v>0.65236907594948768</v>
      </c>
      <c r="E46" s="21">
        <v>2134</v>
      </c>
      <c r="F46" s="11">
        <f t="shared" si="1"/>
        <v>2.903602835026648E-3</v>
      </c>
      <c r="G46" s="21">
        <v>243</v>
      </c>
      <c r="H46" s="11">
        <f t="shared" si="2"/>
        <v>3.3063518693133811E-4</v>
      </c>
    </row>
    <row r="47" spans="1:8" x14ac:dyDescent="0.45">
      <c r="A47" s="12" t="s">
        <v>49</v>
      </c>
      <c r="B47" s="20">
        <v>973896</v>
      </c>
      <c r="C47" s="21">
        <v>611470</v>
      </c>
      <c r="D47" s="11">
        <f t="shared" si="0"/>
        <v>0.62785964825813023</v>
      </c>
      <c r="E47" s="21">
        <v>3322</v>
      </c>
      <c r="F47" s="11">
        <f t="shared" si="1"/>
        <v>3.4110418360892743E-3</v>
      </c>
      <c r="G47" s="21">
        <v>336</v>
      </c>
      <c r="H47" s="11">
        <f t="shared" si="2"/>
        <v>3.4500603760565809E-4</v>
      </c>
    </row>
    <row r="48" spans="1:8" x14ac:dyDescent="0.45">
      <c r="A48" s="12" t="s">
        <v>50</v>
      </c>
      <c r="B48" s="20">
        <v>1356219</v>
      </c>
      <c r="C48" s="21">
        <v>887009</v>
      </c>
      <c r="D48" s="11">
        <f t="shared" si="0"/>
        <v>0.65403080181003215</v>
      </c>
      <c r="E48" s="21">
        <v>4771</v>
      </c>
      <c r="F48" s="11">
        <f t="shared" si="1"/>
        <v>3.5178684268543652E-3</v>
      </c>
      <c r="G48" s="21">
        <v>293</v>
      </c>
      <c r="H48" s="11">
        <f t="shared" si="2"/>
        <v>2.1604180445783462E-4</v>
      </c>
    </row>
    <row r="49" spans="1:8" x14ac:dyDescent="0.45">
      <c r="A49" s="12" t="s">
        <v>51</v>
      </c>
      <c r="B49" s="20">
        <v>701167</v>
      </c>
      <c r="C49" s="21">
        <v>441458</v>
      </c>
      <c r="D49" s="11">
        <f t="shared" si="0"/>
        <v>0.62960464482783707</v>
      </c>
      <c r="E49" s="21">
        <v>2054</v>
      </c>
      <c r="F49" s="11">
        <f t="shared" si="1"/>
        <v>2.9294019826945649E-3</v>
      </c>
      <c r="G49" s="21">
        <v>372</v>
      </c>
      <c r="H49" s="11">
        <f t="shared" si="2"/>
        <v>5.3054407865743829E-4</v>
      </c>
    </row>
    <row r="50" spans="1:8" x14ac:dyDescent="0.45">
      <c r="A50" s="12" t="s">
        <v>52</v>
      </c>
      <c r="B50" s="20">
        <v>5124170</v>
      </c>
      <c r="C50" s="21">
        <v>3093534</v>
      </c>
      <c r="D50" s="11">
        <f t="shared" si="0"/>
        <v>0.60371416248875431</v>
      </c>
      <c r="E50" s="21">
        <v>19938</v>
      </c>
      <c r="F50" s="11">
        <f t="shared" si="1"/>
        <v>3.890971611012125E-3</v>
      </c>
      <c r="G50" s="21">
        <v>2529</v>
      </c>
      <c r="H50" s="11">
        <f t="shared" si="2"/>
        <v>4.9354334458068336E-4</v>
      </c>
    </row>
    <row r="51" spans="1:8" x14ac:dyDescent="0.45">
      <c r="A51" s="12" t="s">
        <v>53</v>
      </c>
      <c r="B51" s="20">
        <v>818222</v>
      </c>
      <c r="C51" s="21">
        <v>502960</v>
      </c>
      <c r="D51" s="11">
        <f t="shared" si="0"/>
        <v>0.61469870035271601</v>
      </c>
      <c r="E51" s="21">
        <v>3250</v>
      </c>
      <c r="F51" s="11">
        <f t="shared" si="1"/>
        <v>3.9720271515554456E-3</v>
      </c>
      <c r="G51" s="21">
        <v>528</v>
      </c>
      <c r="H51" s="11">
        <f t="shared" si="2"/>
        <v>6.4530164185270015E-4</v>
      </c>
    </row>
    <row r="52" spans="1:8" x14ac:dyDescent="0.45">
      <c r="A52" s="12" t="s">
        <v>54</v>
      </c>
      <c r="B52" s="20">
        <v>1335937.9999999998</v>
      </c>
      <c r="C52" s="21">
        <v>890790</v>
      </c>
      <c r="D52" s="11">
        <f t="shared" si="0"/>
        <v>0.66678992587979391</v>
      </c>
      <c r="E52" s="21">
        <v>4179</v>
      </c>
      <c r="F52" s="11">
        <f t="shared" si="1"/>
        <v>3.1281391801116524E-3</v>
      </c>
      <c r="G52" s="21">
        <v>468</v>
      </c>
      <c r="H52" s="11">
        <f t="shared" si="2"/>
        <v>3.5031565836139109E-4</v>
      </c>
    </row>
    <row r="53" spans="1:8" x14ac:dyDescent="0.45">
      <c r="A53" s="12" t="s">
        <v>55</v>
      </c>
      <c r="B53" s="20">
        <v>1758645</v>
      </c>
      <c r="C53" s="21">
        <v>1155708</v>
      </c>
      <c r="D53" s="11">
        <f t="shared" si="0"/>
        <v>0.65715820987180473</v>
      </c>
      <c r="E53" s="21">
        <v>3736</v>
      </c>
      <c r="F53" s="11">
        <f t="shared" si="1"/>
        <v>2.1243627906712271E-3</v>
      </c>
      <c r="G53" s="21">
        <v>583</v>
      </c>
      <c r="H53" s="11">
        <f t="shared" si="2"/>
        <v>3.3150522134939113E-4</v>
      </c>
    </row>
    <row r="54" spans="1:8" x14ac:dyDescent="0.45">
      <c r="A54" s="12" t="s">
        <v>56</v>
      </c>
      <c r="B54" s="20">
        <v>1141741</v>
      </c>
      <c r="C54" s="21">
        <v>731810</v>
      </c>
      <c r="D54" s="11">
        <f t="shared" si="0"/>
        <v>0.64095972729366812</v>
      </c>
      <c r="E54" s="21">
        <v>3996</v>
      </c>
      <c r="F54" s="11">
        <f t="shared" si="1"/>
        <v>3.4999181075217583E-3</v>
      </c>
      <c r="G54" s="21">
        <v>625</v>
      </c>
      <c r="H54" s="11">
        <f t="shared" si="2"/>
        <v>5.4740961391418891E-4</v>
      </c>
    </row>
    <row r="55" spans="1:8" x14ac:dyDescent="0.45">
      <c r="A55" s="12" t="s">
        <v>57</v>
      </c>
      <c r="B55" s="20">
        <v>1087241</v>
      </c>
      <c r="C55" s="21">
        <v>680624</v>
      </c>
      <c r="D55" s="11">
        <f t="shared" si="0"/>
        <v>0.62601024059983024</v>
      </c>
      <c r="E55" s="21">
        <v>4285</v>
      </c>
      <c r="F55" s="11">
        <f t="shared" si="1"/>
        <v>3.941168517375632E-3</v>
      </c>
      <c r="G55" s="21">
        <v>783</v>
      </c>
      <c r="H55" s="11">
        <f t="shared" si="2"/>
        <v>7.2017151671064652E-4</v>
      </c>
    </row>
    <row r="56" spans="1:8" x14ac:dyDescent="0.45">
      <c r="A56" s="12" t="s">
        <v>58</v>
      </c>
      <c r="B56" s="20">
        <v>1617517</v>
      </c>
      <c r="C56" s="21">
        <v>1045470</v>
      </c>
      <c r="D56" s="11">
        <f t="shared" si="0"/>
        <v>0.64634251139246146</v>
      </c>
      <c r="E56" s="21">
        <v>6051</v>
      </c>
      <c r="F56" s="11">
        <f t="shared" si="1"/>
        <v>3.7409189517018985E-3</v>
      </c>
      <c r="G56" s="21">
        <v>1170</v>
      </c>
      <c r="H56" s="11">
        <f t="shared" si="2"/>
        <v>7.2333088307572659E-4</v>
      </c>
    </row>
    <row r="57" spans="1:8" x14ac:dyDescent="0.45">
      <c r="A57" s="12" t="s">
        <v>59</v>
      </c>
      <c r="B57" s="20">
        <v>1485118</v>
      </c>
      <c r="C57" s="21">
        <v>701073</v>
      </c>
      <c r="D57" s="11">
        <f t="shared" si="0"/>
        <v>0.47206551937287139</v>
      </c>
      <c r="E57" s="21">
        <v>4599</v>
      </c>
      <c r="F57" s="11">
        <f t="shared" si="1"/>
        <v>3.0967236273481301E-3</v>
      </c>
      <c r="G57" s="21">
        <v>500</v>
      </c>
      <c r="H57" s="11">
        <f t="shared" si="2"/>
        <v>3.366735841865764E-4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65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44783</v>
      </c>
      <c r="H3" s="89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67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44782</v>
      </c>
      <c r="H5" s="94"/>
    </row>
    <row r="6" spans="1:8" ht="23.25" customHeight="1" x14ac:dyDescent="0.45">
      <c r="A6" s="9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87" t="s">
        <v>9</v>
      </c>
      <c r="F7" s="8"/>
      <c r="G7" s="87" t="s">
        <v>9</v>
      </c>
      <c r="H7" s="9"/>
    </row>
    <row r="8" spans="1:8" ht="18.75" customHeight="1" x14ac:dyDescent="0.45">
      <c r="A8" s="70"/>
      <c r="B8" s="75"/>
      <c r="C8" s="88"/>
      <c r="D8" s="73" t="s">
        <v>10</v>
      </c>
      <c r="E8" s="88"/>
      <c r="F8" s="71" t="s">
        <v>11</v>
      </c>
      <c r="G8" s="88"/>
      <c r="H8" s="73" t="s">
        <v>11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68</v>
      </c>
      <c r="B10" s="20">
        <v>27549031.999999996</v>
      </c>
      <c r="C10" s="21">
        <f>SUM(C11:C30)</f>
        <v>16757953</v>
      </c>
      <c r="D10" s="11">
        <f>C10/$B10</f>
        <v>0.60829552922222463</v>
      </c>
      <c r="E10" s="21">
        <f>SUM(E11:E30)</f>
        <v>122109</v>
      </c>
      <c r="F10" s="11">
        <f>E10/$B10</f>
        <v>4.4324243407173076E-3</v>
      </c>
      <c r="G10" s="21">
        <f>SUM(G11:G30)</f>
        <v>17744</v>
      </c>
      <c r="H10" s="11">
        <f>G10/$B10</f>
        <v>6.4408796650277961E-4</v>
      </c>
    </row>
    <row r="11" spans="1:8" x14ac:dyDescent="0.45">
      <c r="A11" s="12" t="s">
        <v>69</v>
      </c>
      <c r="B11" s="20">
        <v>1961575</v>
      </c>
      <c r="C11" s="21">
        <v>1204470</v>
      </c>
      <c r="D11" s="11">
        <f t="shared" ref="D11:D30" si="0">C11/$B11</f>
        <v>0.61403209155907879</v>
      </c>
      <c r="E11" s="21">
        <v>5576</v>
      </c>
      <c r="F11" s="11">
        <f t="shared" ref="F11:F30" si="1">E11/$B11</f>
        <v>2.8426137160190153E-3</v>
      </c>
      <c r="G11" s="21">
        <v>654</v>
      </c>
      <c r="H11" s="11">
        <f t="shared" ref="H11:H30" si="2">G11/$B11</f>
        <v>3.334055542102647E-4</v>
      </c>
    </row>
    <row r="12" spans="1:8" x14ac:dyDescent="0.45">
      <c r="A12" s="12" t="s">
        <v>70</v>
      </c>
      <c r="B12" s="20">
        <v>1065932</v>
      </c>
      <c r="C12" s="21">
        <v>674995</v>
      </c>
      <c r="D12" s="11">
        <f t="shared" si="0"/>
        <v>0.63324395927695198</v>
      </c>
      <c r="E12" s="21">
        <v>6353</v>
      </c>
      <c r="F12" s="11">
        <f t="shared" si="1"/>
        <v>5.9600424792575889E-3</v>
      </c>
      <c r="G12" s="21">
        <v>782</v>
      </c>
      <c r="H12" s="11">
        <f t="shared" si="2"/>
        <v>7.3363028786076407E-4</v>
      </c>
    </row>
    <row r="13" spans="1:8" x14ac:dyDescent="0.45">
      <c r="A13" s="12" t="s">
        <v>71</v>
      </c>
      <c r="B13" s="20">
        <v>1324589</v>
      </c>
      <c r="C13" s="21">
        <v>846228</v>
      </c>
      <c r="D13" s="11">
        <f t="shared" si="0"/>
        <v>0.63886080889996821</v>
      </c>
      <c r="E13" s="21">
        <v>12908</v>
      </c>
      <c r="F13" s="11">
        <f t="shared" si="1"/>
        <v>9.7449095530764644E-3</v>
      </c>
      <c r="G13" s="21">
        <v>1227</v>
      </c>
      <c r="H13" s="11">
        <f t="shared" si="2"/>
        <v>9.2632507139950586E-4</v>
      </c>
    </row>
    <row r="14" spans="1:8" x14ac:dyDescent="0.45">
      <c r="A14" s="12" t="s">
        <v>72</v>
      </c>
      <c r="B14" s="20">
        <v>974726</v>
      </c>
      <c r="C14" s="21">
        <v>634152</v>
      </c>
      <c r="D14" s="11">
        <f t="shared" si="0"/>
        <v>0.65059514160902654</v>
      </c>
      <c r="E14" s="21">
        <v>4148</v>
      </c>
      <c r="F14" s="11">
        <f t="shared" si="1"/>
        <v>4.2555548944010931E-3</v>
      </c>
      <c r="G14" s="21">
        <v>487</v>
      </c>
      <c r="H14" s="11">
        <f t="shared" si="2"/>
        <v>4.9962758765027305E-4</v>
      </c>
    </row>
    <row r="15" spans="1:8" x14ac:dyDescent="0.45">
      <c r="A15" s="12" t="s">
        <v>73</v>
      </c>
      <c r="B15" s="20">
        <v>3759920</v>
      </c>
      <c r="C15" s="21">
        <v>2402070</v>
      </c>
      <c r="D15" s="11">
        <f t="shared" si="0"/>
        <v>0.63886199706376734</v>
      </c>
      <c r="E15" s="21">
        <v>16830</v>
      </c>
      <c r="F15" s="11">
        <f t="shared" si="1"/>
        <v>4.4761590672141964E-3</v>
      </c>
      <c r="G15" s="21">
        <v>2255</v>
      </c>
      <c r="H15" s="11">
        <f t="shared" si="2"/>
        <v>5.9974680312347068E-4</v>
      </c>
    </row>
    <row r="16" spans="1:8" x14ac:dyDescent="0.45">
      <c r="A16" s="12" t="s">
        <v>74</v>
      </c>
      <c r="B16" s="20">
        <v>1521562.0000000002</v>
      </c>
      <c r="C16" s="21">
        <v>927965</v>
      </c>
      <c r="D16" s="11">
        <f t="shared" si="0"/>
        <v>0.60987656106027877</v>
      </c>
      <c r="E16" s="21">
        <v>8358</v>
      </c>
      <c r="F16" s="11">
        <f t="shared" si="1"/>
        <v>5.4930393897849698E-3</v>
      </c>
      <c r="G16" s="21">
        <v>1264</v>
      </c>
      <c r="H16" s="11">
        <f t="shared" si="2"/>
        <v>8.3072526784974904E-4</v>
      </c>
    </row>
    <row r="17" spans="1:8" x14ac:dyDescent="0.45">
      <c r="A17" s="12" t="s">
        <v>75</v>
      </c>
      <c r="B17" s="20">
        <v>718601</v>
      </c>
      <c r="C17" s="21">
        <v>463288</v>
      </c>
      <c r="D17" s="11">
        <f t="shared" si="0"/>
        <v>0.64470825952093025</v>
      </c>
      <c r="E17" s="21">
        <v>2675</v>
      </c>
      <c r="F17" s="11">
        <f t="shared" si="1"/>
        <v>3.7225108231132439E-3</v>
      </c>
      <c r="G17" s="21">
        <v>338</v>
      </c>
      <c r="H17" s="11">
        <f t="shared" si="2"/>
        <v>4.7035837690178554E-4</v>
      </c>
    </row>
    <row r="18" spans="1:8" x14ac:dyDescent="0.45">
      <c r="A18" s="12" t="s">
        <v>76</v>
      </c>
      <c r="B18" s="20">
        <v>784774</v>
      </c>
      <c r="C18" s="21">
        <v>538243</v>
      </c>
      <c r="D18" s="11">
        <f t="shared" si="0"/>
        <v>0.6858573296261089</v>
      </c>
      <c r="E18" s="21">
        <v>2991</v>
      </c>
      <c r="F18" s="11">
        <f t="shared" si="1"/>
        <v>3.8112883454344817E-3</v>
      </c>
      <c r="G18" s="21">
        <v>503</v>
      </c>
      <c r="H18" s="11">
        <f t="shared" si="2"/>
        <v>6.4094885916200078E-4</v>
      </c>
    </row>
    <row r="19" spans="1:8" x14ac:dyDescent="0.45">
      <c r="A19" s="12" t="s">
        <v>77</v>
      </c>
      <c r="B19" s="20">
        <v>694295.99999999988</v>
      </c>
      <c r="C19" s="21">
        <v>455192</v>
      </c>
      <c r="D19" s="11">
        <f t="shared" si="0"/>
        <v>0.65561662460967662</v>
      </c>
      <c r="E19" s="21">
        <v>2842</v>
      </c>
      <c r="F19" s="11">
        <f t="shared" si="1"/>
        <v>4.0933549955638523E-3</v>
      </c>
      <c r="G19" s="21">
        <v>207</v>
      </c>
      <c r="H19" s="11">
        <f t="shared" si="2"/>
        <v>2.9814373120398219E-4</v>
      </c>
    </row>
    <row r="20" spans="1:8" x14ac:dyDescent="0.45">
      <c r="A20" s="12" t="s">
        <v>78</v>
      </c>
      <c r="B20" s="20">
        <v>799966</v>
      </c>
      <c r="C20" s="21">
        <v>512706</v>
      </c>
      <c r="D20" s="11">
        <f t="shared" si="0"/>
        <v>0.64090973866389322</v>
      </c>
      <c r="E20" s="21">
        <v>3284</v>
      </c>
      <c r="F20" s="11">
        <f t="shared" si="1"/>
        <v>4.1051744699149711E-3</v>
      </c>
      <c r="G20" s="21">
        <v>396</v>
      </c>
      <c r="H20" s="11">
        <f t="shared" si="2"/>
        <v>4.9502103839413174E-4</v>
      </c>
    </row>
    <row r="21" spans="1:8" x14ac:dyDescent="0.45">
      <c r="A21" s="12" t="s">
        <v>79</v>
      </c>
      <c r="B21" s="20">
        <v>2300944</v>
      </c>
      <c r="C21" s="21">
        <v>1359238</v>
      </c>
      <c r="D21" s="11">
        <f t="shared" si="0"/>
        <v>0.59073058709816495</v>
      </c>
      <c r="E21" s="21">
        <v>9643</v>
      </c>
      <c r="F21" s="11">
        <f t="shared" si="1"/>
        <v>4.1908886091969206E-3</v>
      </c>
      <c r="G21" s="21">
        <v>1337</v>
      </c>
      <c r="H21" s="11">
        <f t="shared" si="2"/>
        <v>5.8106585818690063E-4</v>
      </c>
    </row>
    <row r="22" spans="1:8" x14ac:dyDescent="0.45">
      <c r="A22" s="12" t="s">
        <v>80</v>
      </c>
      <c r="B22" s="20">
        <v>1400720</v>
      </c>
      <c r="C22" s="21">
        <v>819176</v>
      </c>
      <c r="D22" s="11">
        <f t="shared" si="0"/>
        <v>0.58482494717002687</v>
      </c>
      <c r="E22" s="21">
        <v>6938</v>
      </c>
      <c r="F22" s="11">
        <f t="shared" si="1"/>
        <v>4.9531669427151752E-3</v>
      </c>
      <c r="G22" s="21">
        <v>2340</v>
      </c>
      <c r="H22" s="11">
        <f t="shared" si="2"/>
        <v>1.6705694214404021E-3</v>
      </c>
    </row>
    <row r="23" spans="1:8" x14ac:dyDescent="0.45">
      <c r="A23" s="12" t="s">
        <v>81</v>
      </c>
      <c r="B23" s="20">
        <v>2739963</v>
      </c>
      <c r="C23" s="21">
        <v>1469383</v>
      </c>
      <c r="D23" s="11">
        <f t="shared" si="0"/>
        <v>0.53627840959896178</v>
      </c>
      <c r="E23" s="21">
        <v>10779</v>
      </c>
      <c r="F23" s="11">
        <f t="shared" si="1"/>
        <v>3.9339947291259043E-3</v>
      </c>
      <c r="G23" s="21">
        <v>1549</v>
      </c>
      <c r="H23" s="11">
        <f t="shared" si="2"/>
        <v>5.6533610125392207E-4</v>
      </c>
    </row>
    <row r="24" spans="1:8" x14ac:dyDescent="0.45">
      <c r="A24" s="12" t="s">
        <v>82</v>
      </c>
      <c r="B24" s="20">
        <v>831479.00000000012</v>
      </c>
      <c r="C24" s="21">
        <v>483504</v>
      </c>
      <c r="D24" s="11">
        <f t="shared" si="0"/>
        <v>0.58149875102077131</v>
      </c>
      <c r="E24" s="21">
        <v>3091</v>
      </c>
      <c r="F24" s="11">
        <f t="shared" si="1"/>
        <v>3.7174721189591072E-3</v>
      </c>
      <c r="G24" s="21">
        <v>1162</v>
      </c>
      <c r="H24" s="11">
        <f t="shared" si="2"/>
        <v>1.3975097386704895E-3</v>
      </c>
    </row>
    <row r="25" spans="1:8" x14ac:dyDescent="0.45">
      <c r="A25" s="12" t="s">
        <v>83</v>
      </c>
      <c r="B25" s="20">
        <v>1526835</v>
      </c>
      <c r="C25" s="21">
        <v>889580</v>
      </c>
      <c r="D25" s="11">
        <f t="shared" si="0"/>
        <v>0.58263008118100512</v>
      </c>
      <c r="E25" s="21">
        <v>5958</v>
      </c>
      <c r="F25" s="11">
        <f t="shared" si="1"/>
        <v>3.9021898240477852E-3</v>
      </c>
      <c r="G25" s="21">
        <v>732</v>
      </c>
      <c r="H25" s="11">
        <f t="shared" si="2"/>
        <v>4.7942312037646502E-4</v>
      </c>
    </row>
    <row r="26" spans="1:8" x14ac:dyDescent="0.45">
      <c r="A26" s="12" t="s">
        <v>84</v>
      </c>
      <c r="B26" s="20">
        <v>708155</v>
      </c>
      <c r="C26" s="21">
        <v>422215</v>
      </c>
      <c r="D26" s="11">
        <f t="shared" si="0"/>
        <v>0.59621834202964041</v>
      </c>
      <c r="E26" s="21">
        <v>3385</v>
      </c>
      <c r="F26" s="11">
        <f t="shared" si="1"/>
        <v>4.7800269714963536E-3</v>
      </c>
      <c r="G26" s="21">
        <v>587</v>
      </c>
      <c r="H26" s="11">
        <f t="shared" si="2"/>
        <v>8.2891457378681216E-4</v>
      </c>
    </row>
    <row r="27" spans="1:8" x14ac:dyDescent="0.45">
      <c r="A27" s="12" t="s">
        <v>85</v>
      </c>
      <c r="B27" s="20">
        <v>1194817</v>
      </c>
      <c r="C27" s="21">
        <v>701300</v>
      </c>
      <c r="D27" s="11">
        <f t="shared" si="0"/>
        <v>0.58695180935657931</v>
      </c>
      <c r="E27" s="21">
        <v>5086</v>
      </c>
      <c r="F27" s="11">
        <f t="shared" si="1"/>
        <v>4.2567188113326144E-3</v>
      </c>
      <c r="G27" s="21">
        <v>389</v>
      </c>
      <c r="H27" s="11">
        <f t="shared" si="2"/>
        <v>3.2557287015501119E-4</v>
      </c>
    </row>
    <row r="28" spans="1:8" x14ac:dyDescent="0.45">
      <c r="A28" s="12" t="s">
        <v>86</v>
      </c>
      <c r="B28" s="20">
        <v>944709</v>
      </c>
      <c r="C28" s="21">
        <v>593430</v>
      </c>
      <c r="D28" s="11">
        <f t="shared" si="0"/>
        <v>0.62816168788484072</v>
      </c>
      <c r="E28" s="21">
        <v>3797</v>
      </c>
      <c r="F28" s="11">
        <f t="shared" si="1"/>
        <v>4.0192270847424971E-3</v>
      </c>
      <c r="G28" s="21">
        <v>405</v>
      </c>
      <c r="H28" s="11">
        <f t="shared" si="2"/>
        <v>4.287034420123022E-4</v>
      </c>
    </row>
    <row r="29" spans="1:8" x14ac:dyDescent="0.45">
      <c r="A29" s="12" t="s">
        <v>87</v>
      </c>
      <c r="B29" s="20">
        <v>1562767</v>
      </c>
      <c r="C29" s="21">
        <v>903586</v>
      </c>
      <c r="D29" s="11">
        <f t="shared" si="0"/>
        <v>0.57819623782688012</v>
      </c>
      <c r="E29" s="21">
        <v>6429</v>
      </c>
      <c r="F29" s="11">
        <f t="shared" si="1"/>
        <v>4.1138570241117198E-3</v>
      </c>
      <c r="G29" s="21">
        <v>947</v>
      </c>
      <c r="H29" s="11">
        <f t="shared" si="2"/>
        <v>6.0597645074409682E-4</v>
      </c>
    </row>
    <row r="30" spans="1:8" x14ac:dyDescent="0.45">
      <c r="A30" s="12" t="s">
        <v>88</v>
      </c>
      <c r="B30" s="20">
        <v>732702</v>
      </c>
      <c r="C30" s="21">
        <v>457232</v>
      </c>
      <c r="D30" s="11">
        <f t="shared" si="0"/>
        <v>0.62403541958395092</v>
      </c>
      <c r="E30" s="21">
        <v>1038</v>
      </c>
      <c r="F30" s="11">
        <f t="shared" si="1"/>
        <v>1.4166741731290484E-3</v>
      </c>
      <c r="G30" s="21">
        <v>183</v>
      </c>
      <c r="H30" s="11">
        <f t="shared" si="2"/>
        <v>2.4976047560945652E-4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44782</v>
      </c>
      <c r="H34" s="92"/>
    </row>
    <row r="35" spans="1:8" ht="24" customHeight="1" x14ac:dyDescent="0.45">
      <c r="A35" s="90"/>
      <c r="B35" s="75"/>
      <c r="C35" s="77"/>
      <c r="D35" s="78"/>
      <c r="E35" s="83" t="s">
        <v>6</v>
      </c>
      <c r="F35" s="84"/>
      <c r="G35" s="85" t="s">
        <v>7</v>
      </c>
      <c r="H35" s="86"/>
    </row>
    <row r="36" spans="1:8" ht="18.75" customHeight="1" x14ac:dyDescent="0.45">
      <c r="A36" s="70"/>
      <c r="B36" s="75"/>
      <c r="C36" s="87" t="s">
        <v>8</v>
      </c>
      <c r="D36" s="8"/>
      <c r="E36" s="87" t="s">
        <v>9</v>
      </c>
      <c r="F36" s="8"/>
      <c r="G36" s="87" t="s">
        <v>9</v>
      </c>
      <c r="H36" s="9"/>
    </row>
    <row r="37" spans="1:8" ht="18.75" customHeight="1" x14ac:dyDescent="0.45">
      <c r="A37" s="70"/>
      <c r="B37" s="75"/>
      <c r="C37" s="88"/>
      <c r="D37" s="73" t="s">
        <v>10</v>
      </c>
      <c r="E37" s="88"/>
      <c r="F37" s="71" t="s">
        <v>11</v>
      </c>
      <c r="G37" s="88"/>
      <c r="H37" s="73" t="s">
        <v>11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68</v>
      </c>
      <c r="B39" s="20">
        <v>9572763</v>
      </c>
      <c r="C39" s="21">
        <v>5867730</v>
      </c>
      <c r="D39" s="11">
        <f>C39/$B39</f>
        <v>0.61296096017419421</v>
      </c>
      <c r="E39" s="21">
        <v>39572</v>
      </c>
      <c r="F39" s="11">
        <f>E39/$B39</f>
        <v>4.1338117323075898E-3</v>
      </c>
      <c r="G39" s="21">
        <v>5167</v>
      </c>
      <c r="H39" s="11">
        <f>G39/$B39</f>
        <v>5.3976056860490537E-4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T8" sqref="T8:W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93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44783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接種回数（8月9日まで）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94</v>
      </c>
      <c r="D4" s="101"/>
      <c r="E4" s="100" t="s">
        <v>95</v>
      </c>
      <c r="F4" s="101"/>
      <c r="G4" s="106" t="s">
        <v>96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97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59" t="s">
        <v>151</v>
      </c>
      <c r="R5" s="64"/>
      <c r="S5" s="65"/>
      <c r="T5" s="57" t="s">
        <v>106</v>
      </c>
      <c r="U5" s="57" t="s">
        <v>107</v>
      </c>
      <c r="V5" s="57" t="s">
        <v>108</v>
      </c>
      <c r="W5" s="57" t="s">
        <v>150</v>
      </c>
    </row>
    <row r="6" spans="1:25" x14ac:dyDescent="0.45">
      <c r="A6" s="99"/>
      <c r="B6" s="99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9" t="s">
        <v>8</v>
      </c>
      <c r="J6" s="110"/>
      <c r="K6" s="110"/>
      <c r="L6" s="110"/>
      <c r="M6" s="110"/>
      <c r="N6" s="110"/>
      <c r="O6" s="110"/>
      <c r="P6" s="110"/>
      <c r="Q6" s="111"/>
      <c r="R6" s="56" t="s">
        <v>8</v>
      </c>
      <c r="S6" s="56" t="s">
        <v>109</v>
      </c>
      <c r="T6" s="60" t="s">
        <v>110</v>
      </c>
      <c r="U6" s="60" t="s">
        <v>110</v>
      </c>
      <c r="V6" s="68" t="s">
        <v>110</v>
      </c>
      <c r="W6" s="60" t="s">
        <v>110</v>
      </c>
      <c r="Y6" s="27" t="s">
        <v>111</v>
      </c>
    </row>
    <row r="7" spans="1:25" x14ac:dyDescent="0.45">
      <c r="A7" s="28" t="s">
        <v>12</v>
      </c>
      <c r="B7" s="32">
        <f>C7+E7+G7+R7</f>
        <v>304007135</v>
      </c>
      <c r="C7" s="32">
        <f>SUM(C8:C54)</f>
        <v>103982309</v>
      </c>
      <c r="D7" s="31">
        <f t="shared" ref="D7:D54" si="0">C7/Y7</f>
        <v>0.82105324705806648</v>
      </c>
      <c r="E7" s="32">
        <f>SUM(E8:E54)</f>
        <v>102519434</v>
      </c>
      <c r="F7" s="31">
        <f t="shared" ref="F7:F54" si="1">E7/Y7</f>
        <v>0.80950226035329853</v>
      </c>
      <c r="G7" s="32">
        <f>SUM(G8:G54)</f>
        <v>80450058</v>
      </c>
      <c r="H7" s="31">
        <f>G7/Y7</f>
        <v>0.63524057103703835</v>
      </c>
      <c r="I7" s="32">
        <f>SUM(I8:I54)</f>
        <v>1036398</v>
      </c>
      <c r="J7" s="32">
        <f t="shared" ref="J7" si="2">SUM(J8:J54)</f>
        <v>5297518</v>
      </c>
      <c r="K7" s="32">
        <f t="shared" ref="K7:Q7" si="3">SUM(K8:K54)</f>
        <v>23287348</v>
      </c>
      <c r="L7" s="32">
        <f t="shared" si="3"/>
        <v>25496858</v>
      </c>
      <c r="M7" s="32">
        <f t="shared" si="3"/>
        <v>13746724</v>
      </c>
      <c r="N7" s="32">
        <f t="shared" si="3"/>
        <v>6554059</v>
      </c>
      <c r="O7" s="32">
        <f t="shared" si="3"/>
        <v>2725124</v>
      </c>
      <c r="P7" s="32">
        <f t="shared" ref="P7" si="4">SUM(P8:P54)</f>
        <v>1832151</v>
      </c>
      <c r="Q7" s="32">
        <f t="shared" si="3"/>
        <v>473878</v>
      </c>
      <c r="R7" s="61">
        <f>SUM(R8:R54)</f>
        <v>17055334</v>
      </c>
      <c r="S7" s="62">
        <f>R7/Y7</f>
        <v>0.13467038282790816</v>
      </c>
      <c r="T7" s="61">
        <f>SUM(T8:T54)</f>
        <v>6675</v>
      </c>
      <c r="U7" s="61">
        <f t="shared" ref="U7" si="5">SUM(U8:U54)</f>
        <v>747989</v>
      </c>
      <c r="V7" s="61">
        <f t="shared" ref="V7:W7" si="6">SUM(V8:V54)</f>
        <v>12349714</v>
      </c>
      <c r="W7" s="61">
        <f t="shared" si="6"/>
        <v>3950956</v>
      </c>
      <c r="Y7" s="1">
        <v>126645025</v>
      </c>
    </row>
    <row r="8" spans="1:25" x14ac:dyDescent="0.45">
      <c r="A8" s="33" t="s">
        <v>13</v>
      </c>
      <c r="B8" s="32">
        <f>C8+E8+G8+R8</f>
        <v>12714642</v>
      </c>
      <c r="C8" s="34">
        <f>SUM(一般接種!D7+一般接種!G7+一般接種!J7+一般接種!M7+医療従事者等!C5)</f>
        <v>4328129</v>
      </c>
      <c r="D8" s="30">
        <f t="shared" si="0"/>
        <v>0.82809599275093215</v>
      </c>
      <c r="E8" s="34">
        <f>SUM(一般接種!E7+一般接種!H7+一般接種!K7+一般接種!N7+医療従事者等!D5)</f>
        <v>4264331</v>
      </c>
      <c r="F8" s="31">
        <f t="shared" si="1"/>
        <v>0.81588959406329498</v>
      </c>
      <c r="G8" s="29">
        <f>SUM(I8:Q8)</f>
        <v>3433078</v>
      </c>
      <c r="H8" s="31">
        <f t="shared" ref="H8:H54" si="7">G8/Y8</f>
        <v>0.65684690419379466</v>
      </c>
      <c r="I8" s="35">
        <v>42081</v>
      </c>
      <c r="J8" s="35">
        <v>231477</v>
      </c>
      <c r="K8" s="35">
        <v>923516</v>
      </c>
      <c r="L8" s="35">
        <v>1075580</v>
      </c>
      <c r="M8" s="35">
        <v>656170</v>
      </c>
      <c r="N8" s="35">
        <v>305488</v>
      </c>
      <c r="O8" s="35">
        <v>120269</v>
      </c>
      <c r="P8" s="35">
        <v>67674</v>
      </c>
      <c r="Q8" s="35">
        <v>10823</v>
      </c>
      <c r="R8" s="35">
        <f>SUM(T8:W8)</f>
        <v>689104</v>
      </c>
      <c r="S8" s="63">
        <f t="shared" ref="S8:S54" si="8">R8/Y8</f>
        <v>0.13184548357700021</v>
      </c>
      <c r="T8" s="35">
        <v>156</v>
      </c>
      <c r="U8" s="35">
        <v>26041</v>
      </c>
      <c r="V8" s="35">
        <v>515687</v>
      </c>
      <c r="W8" s="35">
        <v>147220</v>
      </c>
      <c r="Y8" s="1">
        <v>5226603</v>
      </c>
    </row>
    <row r="9" spans="1:25" x14ac:dyDescent="0.45">
      <c r="A9" s="33" t="s">
        <v>14</v>
      </c>
      <c r="B9" s="32">
        <f>C9+E9+G9+R9</f>
        <v>3223195</v>
      </c>
      <c r="C9" s="34">
        <f>SUM(一般接種!D8+一般接種!G8+一般接種!J8+一般接種!M8+医療従事者等!C6)</f>
        <v>1097115</v>
      </c>
      <c r="D9" s="30">
        <f t="shared" si="0"/>
        <v>0.87099232702055784</v>
      </c>
      <c r="E9" s="34">
        <f>SUM(一般接種!E8+一般接種!H8+一般接種!K8+一般接種!N8+医療従事者等!D6)</f>
        <v>1082765</v>
      </c>
      <c r="F9" s="31">
        <f t="shared" si="1"/>
        <v>0.8595999571297579</v>
      </c>
      <c r="G9" s="29">
        <f t="shared" ref="G9:G54" si="9">SUM(I9:Q9)</f>
        <v>883645</v>
      </c>
      <c r="H9" s="31">
        <f t="shared" si="7"/>
        <v>0.70151990886104088</v>
      </c>
      <c r="I9" s="35">
        <v>10711</v>
      </c>
      <c r="J9" s="35">
        <v>43952</v>
      </c>
      <c r="K9" s="35">
        <v>228378</v>
      </c>
      <c r="L9" s="35">
        <v>263772</v>
      </c>
      <c r="M9" s="35">
        <v>181578</v>
      </c>
      <c r="N9" s="35">
        <v>92237</v>
      </c>
      <c r="O9" s="35">
        <v>41250</v>
      </c>
      <c r="P9" s="35">
        <v>18616</v>
      </c>
      <c r="Q9" s="35">
        <v>3151</v>
      </c>
      <c r="R9" s="35">
        <f t="shared" ref="R9:R54" si="10">SUM(T9:W9)</f>
        <v>159670</v>
      </c>
      <c r="S9" s="63">
        <f t="shared" si="8"/>
        <v>0.12676095473616938</v>
      </c>
      <c r="T9" s="35">
        <v>68</v>
      </c>
      <c r="U9" s="35">
        <v>5612</v>
      </c>
      <c r="V9" s="35">
        <v>116725</v>
      </c>
      <c r="W9" s="35">
        <v>37265</v>
      </c>
      <c r="Y9" s="1">
        <v>1259615</v>
      </c>
    </row>
    <row r="10" spans="1:25" x14ac:dyDescent="0.45">
      <c r="A10" s="33" t="s">
        <v>15</v>
      </c>
      <c r="B10" s="32">
        <f t="shared" ref="B10:B54" si="11">C10+E10+G10+R10</f>
        <v>3158023</v>
      </c>
      <c r="C10" s="34">
        <f>SUM(一般接種!D9+一般接種!G9+一般接種!J9+一般接種!M9+医療従事者等!C7)</f>
        <v>1062195</v>
      </c>
      <c r="D10" s="30">
        <f t="shared" si="0"/>
        <v>0.87006470225413512</v>
      </c>
      <c r="E10" s="34">
        <f>SUM(一般接種!E9+一般接種!H9+一般接種!K9+一般接種!N9+医療従事者等!D7)</f>
        <v>1046819</v>
      </c>
      <c r="F10" s="31">
        <f t="shared" si="1"/>
        <v>0.85746991988191568</v>
      </c>
      <c r="G10" s="29">
        <f t="shared" si="9"/>
        <v>871131</v>
      </c>
      <c r="H10" s="31">
        <f t="shared" si="7"/>
        <v>0.71356044242285732</v>
      </c>
      <c r="I10" s="35">
        <v>10455</v>
      </c>
      <c r="J10" s="35">
        <v>47750</v>
      </c>
      <c r="K10" s="35">
        <v>221580</v>
      </c>
      <c r="L10" s="35">
        <v>256748</v>
      </c>
      <c r="M10" s="35">
        <v>168577</v>
      </c>
      <c r="N10" s="35">
        <v>106765</v>
      </c>
      <c r="O10" s="35">
        <v>40127</v>
      </c>
      <c r="P10" s="35">
        <v>15700</v>
      </c>
      <c r="Q10" s="35">
        <v>3429</v>
      </c>
      <c r="R10" s="35">
        <f t="shared" si="10"/>
        <v>177878</v>
      </c>
      <c r="S10" s="63">
        <f t="shared" si="8"/>
        <v>0.14570334929797357</v>
      </c>
      <c r="T10" s="35">
        <v>6</v>
      </c>
      <c r="U10" s="35">
        <v>5438</v>
      </c>
      <c r="V10" s="35">
        <v>127309</v>
      </c>
      <c r="W10" s="35">
        <v>45125</v>
      </c>
      <c r="Y10" s="1">
        <v>1220823</v>
      </c>
    </row>
    <row r="11" spans="1:25" x14ac:dyDescent="0.45">
      <c r="A11" s="33" t="s">
        <v>16</v>
      </c>
      <c r="B11" s="32">
        <f t="shared" si="11"/>
        <v>5705621</v>
      </c>
      <c r="C11" s="34">
        <f>SUM(一般接種!D10+一般接種!G10+一般接種!J10+一般接種!M10+医療従事者等!C8)</f>
        <v>1938786</v>
      </c>
      <c r="D11" s="30">
        <f t="shared" si="0"/>
        <v>0.84960356951764449</v>
      </c>
      <c r="E11" s="34">
        <f>SUM(一般接種!E10+一般接種!H10+一般接種!K10+一般接種!N10+医療従事者等!D8)</f>
        <v>1904730</v>
      </c>
      <c r="F11" s="31">
        <f t="shared" si="1"/>
        <v>0.83467974648431698</v>
      </c>
      <c r="G11" s="29">
        <f t="shared" si="9"/>
        <v>1521000</v>
      </c>
      <c r="H11" s="31">
        <f t="shared" si="7"/>
        <v>0.66652380883518725</v>
      </c>
      <c r="I11" s="35">
        <v>18927</v>
      </c>
      <c r="J11" s="35">
        <v>125916</v>
      </c>
      <c r="K11" s="35">
        <v>460530</v>
      </c>
      <c r="L11" s="35">
        <v>394025</v>
      </c>
      <c r="M11" s="35">
        <v>269826</v>
      </c>
      <c r="N11" s="35">
        <v>151195</v>
      </c>
      <c r="O11" s="35">
        <v>60414</v>
      </c>
      <c r="P11" s="35">
        <v>34527</v>
      </c>
      <c r="Q11" s="35">
        <v>5640</v>
      </c>
      <c r="R11" s="35">
        <f t="shared" si="10"/>
        <v>341105</v>
      </c>
      <c r="S11" s="63">
        <f t="shared" si="8"/>
        <v>0.14947705707608583</v>
      </c>
      <c r="T11" s="35">
        <v>26</v>
      </c>
      <c r="U11" s="35">
        <v>24549</v>
      </c>
      <c r="V11" s="35">
        <v>266878</v>
      </c>
      <c r="W11" s="35">
        <v>49652</v>
      </c>
      <c r="Y11" s="1">
        <v>2281989</v>
      </c>
    </row>
    <row r="12" spans="1:25" x14ac:dyDescent="0.45">
      <c r="A12" s="33" t="s">
        <v>17</v>
      </c>
      <c r="B12" s="32">
        <f t="shared" si="11"/>
        <v>2514485</v>
      </c>
      <c r="C12" s="34">
        <f>SUM(一般接種!D11+一般接種!G11+一般接種!J11+一般接種!M11+医療従事者等!C9)</f>
        <v>857736</v>
      </c>
      <c r="D12" s="30">
        <f t="shared" si="0"/>
        <v>0.88309131792012252</v>
      </c>
      <c r="E12" s="34">
        <f>SUM(一般接種!E11+一般接種!H11+一般接種!K11+一般接種!N11+医療従事者等!D9)</f>
        <v>847815</v>
      </c>
      <c r="F12" s="31">
        <f t="shared" si="1"/>
        <v>0.8728770457372067</v>
      </c>
      <c r="G12" s="29">
        <f t="shared" si="9"/>
        <v>719492</v>
      </c>
      <c r="H12" s="31">
        <f t="shared" si="7"/>
        <v>0.7407607218456318</v>
      </c>
      <c r="I12" s="35">
        <v>4884</v>
      </c>
      <c r="J12" s="35">
        <v>29790</v>
      </c>
      <c r="K12" s="35">
        <v>127521</v>
      </c>
      <c r="L12" s="35">
        <v>229268</v>
      </c>
      <c r="M12" s="35">
        <v>189301</v>
      </c>
      <c r="N12" s="35">
        <v>89868</v>
      </c>
      <c r="O12" s="35">
        <v>30796</v>
      </c>
      <c r="P12" s="35">
        <v>13965</v>
      </c>
      <c r="Q12" s="35">
        <v>4099</v>
      </c>
      <c r="R12" s="35">
        <f t="shared" si="10"/>
        <v>89442</v>
      </c>
      <c r="S12" s="63">
        <f t="shared" si="8"/>
        <v>9.2085972440717895E-2</v>
      </c>
      <c r="T12" s="35">
        <v>3</v>
      </c>
      <c r="U12" s="35">
        <v>1514</v>
      </c>
      <c r="V12" s="35">
        <v>56467</v>
      </c>
      <c r="W12" s="35">
        <v>31458</v>
      </c>
      <c r="Y12" s="1">
        <v>971288</v>
      </c>
    </row>
    <row r="13" spans="1:25" x14ac:dyDescent="0.45">
      <c r="A13" s="33" t="s">
        <v>18</v>
      </c>
      <c r="B13" s="32">
        <f t="shared" si="11"/>
        <v>2772852</v>
      </c>
      <c r="C13" s="34">
        <f>SUM(一般接種!D12+一般接種!G12+一般接種!J12+一般接種!M12+医療従事者等!C10)</f>
        <v>935581</v>
      </c>
      <c r="D13" s="30">
        <f t="shared" si="0"/>
        <v>0.87473283456218531</v>
      </c>
      <c r="E13" s="34">
        <f>SUM(一般接種!E12+一般接種!H12+一般接種!K12+一般接種!N12+医療従事者等!D10)</f>
        <v>925975</v>
      </c>
      <c r="F13" s="31">
        <f t="shared" si="1"/>
        <v>0.86575158803323227</v>
      </c>
      <c r="G13" s="29">
        <f t="shared" si="9"/>
        <v>769733</v>
      </c>
      <c r="H13" s="31">
        <f t="shared" si="7"/>
        <v>0.71967122990532573</v>
      </c>
      <c r="I13" s="35">
        <v>9652</v>
      </c>
      <c r="J13" s="35">
        <v>34728</v>
      </c>
      <c r="K13" s="35">
        <v>192848</v>
      </c>
      <c r="L13" s="35">
        <v>270835</v>
      </c>
      <c r="M13" s="35">
        <v>142489</v>
      </c>
      <c r="N13" s="35">
        <v>77132</v>
      </c>
      <c r="O13" s="35">
        <v>25814</v>
      </c>
      <c r="P13" s="35">
        <v>13417</v>
      </c>
      <c r="Q13" s="35">
        <v>2818</v>
      </c>
      <c r="R13" s="35">
        <f t="shared" si="10"/>
        <v>141563</v>
      </c>
      <c r="S13" s="63">
        <f t="shared" si="8"/>
        <v>0.13235604855071514</v>
      </c>
      <c r="T13" s="35">
        <v>2</v>
      </c>
      <c r="U13" s="35">
        <v>3541</v>
      </c>
      <c r="V13" s="35">
        <v>97395</v>
      </c>
      <c r="W13" s="35">
        <v>40625</v>
      </c>
      <c r="Y13" s="1">
        <v>1069562</v>
      </c>
    </row>
    <row r="14" spans="1:25" x14ac:dyDescent="0.45">
      <c r="A14" s="33" t="s">
        <v>19</v>
      </c>
      <c r="B14" s="32">
        <f t="shared" si="11"/>
        <v>4765805</v>
      </c>
      <c r="C14" s="34">
        <f>SUM(一般接種!D13+一般接種!G13+一般接種!J13+一般接種!M13+医療従事者等!C11)</f>
        <v>1600236</v>
      </c>
      <c r="D14" s="30">
        <f t="shared" si="0"/>
        <v>0.85939059933117046</v>
      </c>
      <c r="E14" s="34">
        <f>SUM(一般接種!E13+一般接種!H13+一般接種!K13+一般接種!N13+医療従事者等!D11)</f>
        <v>1580670</v>
      </c>
      <c r="F14" s="31">
        <f t="shared" si="1"/>
        <v>0.84888287642872751</v>
      </c>
      <c r="G14" s="29">
        <f t="shared" si="9"/>
        <v>1306574</v>
      </c>
      <c r="H14" s="31">
        <f t="shared" si="7"/>
        <v>0.70168238492980084</v>
      </c>
      <c r="I14" s="35">
        <v>19105</v>
      </c>
      <c r="J14" s="35">
        <v>75566</v>
      </c>
      <c r="K14" s="35">
        <v>346420</v>
      </c>
      <c r="L14" s="35">
        <v>419555</v>
      </c>
      <c r="M14" s="35">
        <v>237380</v>
      </c>
      <c r="N14" s="35">
        <v>129044</v>
      </c>
      <c r="O14" s="35">
        <v>49734</v>
      </c>
      <c r="P14" s="35">
        <v>22943</v>
      </c>
      <c r="Q14" s="35">
        <v>6827</v>
      </c>
      <c r="R14" s="35">
        <f t="shared" si="10"/>
        <v>278325</v>
      </c>
      <c r="S14" s="63">
        <f t="shared" si="8"/>
        <v>0.14947163328337071</v>
      </c>
      <c r="T14" s="35">
        <v>121</v>
      </c>
      <c r="U14" s="35">
        <v>13034</v>
      </c>
      <c r="V14" s="35">
        <v>195273</v>
      </c>
      <c r="W14" s="35">
        <v>69897</v>
      </c>
      <c r="Y14" s="1">
        <v>1862059</v>
      </c>
    </row>
    <row r="15" spans="1:25" x14ac:dyDescent="0.45">
      <c r="A15" s="33" t="s">
        <v>20</v>
      </c>
      <c r="B15" s="32">
        <f t="shared" si="11"/>
        <v>7370486</v>
      </c>
      <c r="C15" s="34">
        <f>SUM(一般接種!D14+一般接種!G14+一般接種!J14+一般接種!M14+医療従事者等!C12)</f>
        <v>2481938</v>
      </c>
      <c r="D15" s="30">
        <f t="shared" si="0"/>
        <v>0.8535816416896661</v>
      </c>
      <c r="E15" s="34">
        <f>SUM(一般接種!E14+一般接種!H14+一般接種!K14+一般接種!N14+医療従事者等!D12)</f>
        <v>2447295</v>
      </c>
      <c r="F15" s="31">
        <f t="shared" si="1"/>
        <v>0.84166731151177487</v>
      </c>
      <c r="G15" s="29">
        <f t="shared" si="9"/>
        <v>1966510</v>
      </c>
      <c r="H15" s="31">
        <f t="shared" si="7"/>
        <v>0.67631698865932399</v>
      </c>
      <c r="I15" s="35">
        <v>21280</v>
      </c>
      <c r="J15" s="35">
        <v>142092</v>
      </c>
      <c r="K15" s="35">
        <v>555540</v>
      </c>
      <c r="L15" s="35">
        <v>593123</v>
      </c>
      <c r="M15" s="35">
        <v>347110</v>
      </c>
      <c r="N15" s="35">
        <v>181457</v>
      </c>
      <c r="O15" s="35">
        <v>71328</v>
      </c>
      <c r="P15" s="35">
        <v>41757</v>
      </c>
      <c r="Q15" s="35">
        <v>12823</v>
      </c>
      <c r="R15" s="35">
        <f t="shared" si="10"/>
        <v>474743</v>
      </c>
      <c r="S15" s="63">
        <f t="shared" si="8"/>
        <v>0.16327237397577102</v>
      </c>
      <c r="T15" s="35">
        <v>90</v>
      </c>
      <c r="U15" s="35">
        <v>26565</v>
      </c>
      <c r="V15" s="35">
        <v>330942</v>
      </c>
      <c r="W15" s="35">
        <v>117146</v>
      </c>
      <c r="Y15" s="1">
        <v>2907675</v>
      </c>
    </row>
    <row r="16" spans="1:25" x14ac:dyDescent="0.45">
      <c r="A16" s="36" t="s">
        <v>21</v>
      </c>
      <c r="B16" s="32">
        <f t="shared" si="11"/>
        <v>4854439</v>
      </c>
      <c r="C16" s="34">
        <f>SUM(一般接種!D15+一般接種!G15+一般接種!J15+一般接種!M15+医療従事者等!C13)</f>
        <v>1638313</v>
      </c>
      <c r="D16" s="30">
        <f t="shared" si="0"/>
        <v>0.8378399110975191</v>
      </c>
      <c r="E16" s="34">
        <f>SUM(一般接種!E15+一般接種!H15+一般接種!K15+一般接種!N15+医療従事者等!D13)</f>
        <v>1616807</v>
      </c>
      <c r="F16" s="31">
        <f t="shared" si="1"/>
        <v>0.82684165549674982</v>
      </c>
      <c r="G16" s="29">
        <f t="shared" si="9"/>
        <v>1309063</v>
      </c>
      <c r="H16" s="31">
        <f t="shared" si="7"/>
        <v>0.6694601260815557</v>
      </c>
      <c r="I16" s="35">
        <v>14838</v>
      </c>
      <c r="J16" s="35">
        <v>72329</v>
      </c>
      <c r="K16" s="35">
        <v>367226</v>
      </c>
      <c r="L16" s="35">
        <v>348124</v>
      </c>
      <c r="M16" s="35">
        <v>253815</v>
      </c>
      <c r="N16" s="35">
        <v>147991</v>
      </c>
      <c r="O16" s="35">
        <v>63017</v>
      </c>
      <c r="P16" s="35">
        <v>33128</v>
      </c>
      <c r="Q16" s="35">
        <v>8595</v>
      </c>
      <c r="R16" s="35">
        <f t="shared" si="10"/>
        <v>290256</v>
      </c>
      <c r="S16" s="63">
        <f t="shared" si="8"/>
        <v>0.14843809530628244</v>
      </c>
      <c r="T16" s="35">
        <v>250</v>
      </c>
      <c r="U16" s="35">
        <v>8974</v>
      </c>
      <c r="V16" s="35">
        <v>215966</v>
      </c>
      <c r="W16" s="35">
        <v>65066</v>
      </c>
      <c r="Y16" s="1">
        <v>1955401</v>
      </c>
    </row>
    <row r="17" spans="1:25" x14ac:dyDescent="0.45">
      <c r="A17" s="33" t="s">
        <v>22</v>
      </c>
      <c r="B17" s="32">
        <f t="shared" si="11"/>
        <v>4759447</v>
      </c>
      <c r="C17" s="34">
        <f>SUM(一般接種!D16+一般接種!G16+一般接種!J16+一般接種!M16+医療従事者等!C14)</f>
        <v>1616705</v>
      </c>
      <c r="D17" s="30">
        <f t="shared" si="0"/>
        <v>0.82564944300625964</v>
      </c>
      <c r="E17" s="34">
        <f>SUM(一般接種!E16+一般接種!H16+一般接種!K16+一般接種!N16+医療従事者等!D14)</f>
        <v>1591026</v>
      </c>
      <c r="F17" s="31">
        <f t="shared" si="1"/>
        <v>0.81253520630447562</v>
      </c>
      <c r="G17" s="29">
        <f t="shared" si="9"/>
        <v>1284794</v>
      </c>
      <c r="H17" s="31">
        <f t="shared" si="7"/>
        <v>0.65614286494925445</v>
      </c>
      <c r="I17" s="35">
        <v>16361</v>
      </c>
      <c r="J17" s="35">
        <v>72269</v>
      </c>
      <c r="K17" s="35">
        <v>402650</v>
      </c>
      <c r="L17" s="35">
        <v>435664</v>
      </c>
      <c r="M17" s="35">
        <v>217754</v>
      </c>
      <c r="N17" s="35">
        <v>78393</v>
      </c>
      <c r="O17" s="35">
        <v>38066</v>
      </c>
      <c r="P17" s="35">
        <v>17232</v>
      </c>
      <c r="Q17" s="35">
        <v>6405</v>
      </c>
      <c r="R17" s="35">
        <f t="shared" si="10"/>
        <v>266922</v>
      </c>
      <c r="S17" s="63">
        <f t="shared" si="8"/>
        <v>0.13631676813402374</v>
      </c>
      <c r="T17" s="35">
        <v>52</v>
      </c>
      <c r="U17" s="35">
        <v>7044</v>
      </c>
      <c r="V17" s="35">
        <v>193453</v>
      </c>
      <c r="W17" s="35">
        <v>66373</v>
      </c>
      <c r="Y17" s="1">
        <v>1958101</v>
      </c>
    </row>
    <row r="18" spans="1:25" x14ac:dyDescent="0.45">
      <c r="A18" s="33" t="s">
        <v>23</v>
      </c>
      <c r="B18" s="32">
        <f t="shared" si="11"/>
        <v>17915546</v>
      </c>
      <c r="C18" s="34">
        <f>SUM(一般接種!D17+一般接種!G17+一般接種!J17+一般接種!M17+医療従事者等!C15)</f>
        <v>6148838</v>
      </c>
      <c r="D18" s="30">
        <f t="shared" si="0"/>
        <v>0.83162092991708325</v>
      </c>
      <c r="E18" s="34">
        <f>SUM(一般接種!E17+一般接種!H17+一般接種!K17+一般接種!N17+医療従事者等!D15)</f>
        <v>6057079</v>
      </c>
      <c r="F18" s="31">
        <f t="shared" si="1"/>
        <v>0.81921066558612154</v>
      </c>
      <c r="G18" s="29">
        <f t="shared" si="9"/>
        <v>4745670</v>
      </c>
      <c r="H18" s="31">
        <f t="shared" si="7"/>
        <v>0.64184460518875341</v>
      </c>
      <c r="I18" s="35">
        <v>50410</v>
      </c>
      <c r="J18" s="35">
        <v>272185</v>
      </c>
      <c r="K18" s="35">
        <v>1318959</v>
      </c>
      <c r="L18" s="35">
        <v>1418643</v>
      </c>
      <c r="M18" s="35">
        <v>838574</v>
      </c>
      <c r="N18" s="35">
        <v>478296</v>
      </c>
      <c r="O18" s="35">
        <v>202532</v>
      </c>
      <c r="P18" s="35">
        <v>127733</v>
      </c>
      <c r="Q18" s="35">
        <v>38338</v>
      </c>
      <c r="R18" s="35">
        <f t="shared" si="10"/>
        <v>963959</v>
      </c>
      <c r="S18" s="63">
        <f t="shared" si="8"/>
        <v>0.13037397960101432</v>
      </c>
      <c r="T18" s="35">
        <v>223</v>
      </c>
      <c r="U18" s="35">
        <v>44822</v>
      </c>
      <c r="V18" s="35">
        <v>685973</v>
      </c>
      <c r="W18" s="35">
        <v>232941</v>
      </c>
      <c r="Y18" s="1">
        <v>7393799</v>
      </c>
    </row>
    <row r="19" spans="1:25" x14ac:dyDescent="0.45">
      <c r="A19" s="33" t="s">
        <v>24</v>
      </c>
      <c r="B19" s="32">
        <f t="shared" si="11"/>
        <v>15439175</v>
      </c>
      <c r="C19" s="34">
        <f>SUM(一般接種!D18+一般接種!G18+一般接種!J18+一般接種!M18+医療従事者等!C16)</f>
        <v>5250389</v>
      </c>
      <c r="D19" s="30">
        <f t="shared" si="0"/>
        <v>0.83037777649847566</v>
      </c>
      <c r="E19" s="34">
        <f>SUM(一般接種!E18+一般接種!H18+一般接種!K18+一般接種!N18+医療従事者等!D16)</f>
        <v>5181889</v>
      </c>
      <c r="F19" s="31">
        <f t="shared" si="1"/>
        <v>0.81954412632700357</v>
      </c>
      <c r="G19" s="29">
        <f t="shared" si="9"/>
        <v>4137406</v>
      </c>
      <c r="H19" s="31">
        <f t="shared" si="7"/>
        <v>0.65435341928978064</v>
      </c>
      <c r="I19" s="35">
        <v>43299</v>
      </c>
      <c r="J19" s="35">
        <v>214645</v>
      </c>
      <c r="K19" s="35">
        <v>1090214</v>
      </c>
      <c r="L19" s="35">
        <v>1325891</v>
      </c>
      <c r="M19" s="35">
        <v>755964</v>
      </c>
      <c r="N19" s="35">
        <v>394635</v>
      </c>
      <c r="O19" s="35">
        <v>169559</v>
      </c>
      <c r="P19" s="35">
        <v>114094</v>
      </c>
      <c r="Q19" s="35">
        <v>29105</v>
      </c>
      <c r="R19" s="35">
        <f t="shared" si="10"/>
        <v>869491</v>
      </c>
      <c r="S19" s="63">
        <f t="shared" si="8"/>
        <v>0.13751476381377381</v>
      </c>
      <c r="T19" s="35">
        <v>248</v>
      </c>
      <c r="U19" s="35">
        <v>35270</v>
      </c>
      <c r="V19" s="35">
        <v>628341</v>
      </c>
      <c r="W19" s="35">
        <v>205632</v>
      </c>
      <c r="Y19" s="1">
        <v>6322892</v>
      </c>
    </row>
    <row r="20" spans="1:25" x14ac:dyDescent="0.45">
      <c r="A20" s="33" t="s">
        <v>25</v>
      </c>
      <c r="B20" s="32">
        <f t="shared" si="11"/>
        <v>33081716</v>
      </c>
      <c r="C20" s="34">
        <f>SUM(一般接種!D19+一般接種!G19+一般接種!J19+一般接種!M19+医療従事者等!C17)</f>
        <v>11328337</v>
      </c>
      <c r="D20" s="30">
        <f t="shared" si="0"/>
        <v>0.8183246240842792</v>
      </c>
      <c r="E20" s="34">
        <f>SUM(一般接種!E19+一般接種!H19+一般接種!K19+一般接種!N19+医療従事者等!D17)</f>
        <v>11175599</v>
      </c>
      <c r="F20" s="31">
        <f t="shared" si="1"/>
        <v>0.80729129532354538</v>
      </c>
      <c r="G20" s="29">
        <f t="shared" si="9"/>
        <v>8612446</v>
      </c>
      <c r="H20" s="31">
        <f t="shared" si="7"/>
        <v>0.62213691518853598</v>
      </c>
      <c r="I20" s="35">
        <v>104280</v>
      </c>
      <c r="J20" s="35">
        <v>613988</v>
      </c>
      <c r="K20" s="35">
        <v>2641608</v>
      </c>
      <c r="L20" s="35">
        <v>2943096</v>
      </c>
      <c r="M20" s="35">
        <v>1269330</v>
      </c>
      <c r="N20" s="35">
        <v>518541</v>
      </c>
      <c r="O20" s="35">
        <v>236376</v>
      </c>
      <c r="P20" s="35">
        <v>227432</v>
      </c>
      <c r="Q20" s="35">
        <v>57795</v>
      </c>
      <c r="R20" s="35">
        <f t="shared" si="10"/>
        <v>1965334</v>
      </c>
      <c r="S20" s="63">
        <f t="shared" si="8"/>
        <v>0.14196975308468071</v>
      </c>
      <c r="T20" s="35">
        <v>1350</v>
      </c>
      <c r="U20" s="35">
        <v>143839</v>
      </c>
      <c r="V20" s="35">
        <v>1471522</v>
      </c>
      <c r="W20" s="35">
        <v>348623</v>
      </c>
      <c r="Y20" s="1">
        <v>13843329</v>
      </c>
    </row>
    <row r="21" spans="1:25" x14ac:dyDescent="0.45">
      <c r="A21" s="33" t="s">
        <v>26</v>
      </c>
      <c r="B21" s="32">
        <f t="shared" si="11"/>
        <v>22290265</v>
      </c>
      <c r="C21" s="34">
        <f>SUM(一般接種!D20+一般接種!G20+一般接種!J20+一般接種!M20+医療従事者等!C18)</f>
        <v>7631741</v>
      </c>
      <c r="D21" s="30">
        <f t="shared" si="0"/>
        <v>0.8277191420668909</v>
      </c>
      <c r="E21" s="34">
        <f>SUM(一般接種!E20+一般接種!H20+一般接種!K20+一般接種!N20+医療従事者等!D18)</f>
        <v>7534837</v>
      </c>
      <c r="F21" s="31">
        <f t="shared" si="1"/>
        <v>0.81720918166036638</v>
      </c>
      <c r="G21" s="29">
        <f t="shared" si="9"/>
        <v>5860411</v>
      </c>
      <c r="H21" s="31">
        <f t="shared" si="7"/>
        <v>0.63560521315901186</v>
      </c>
      <c r="I21" s="35">
        <v>51736</v>
      </c>
      <c r="J21" s="35">
        <v>307217</v>
      </c>
      <c r="K21" s="35">
        <v>1460208</v>
      </c>
      <c r="L21" s="35">
        <v>2064315</v>
      </c>
      <c r="M21" s="35">
        <v>1102466</v>
      </c>
      <c r="N21" s="35">
        <v>477848</v>
      </c>
      <c r="O21" s="35">
        <v>191395</v>
      </c>
      <c r="P21" s="35">
        <v>161674</v>
      </c>
      <c r="Q21" s="35">
        <v>43552</v>
      </c>
      <c r="R21" s="35">
        <f t="shared" si="10"/>
        <v>1263276</v>
      </c>
      <c r="S21" s="63">
        <f t="shared" si="8"/>
        <v>0.13701168932668098</v>
      </c>
      <c r="T21" s="35">
        <v>646</v>
      </c>
      <c r="U21" s="35">
        <v>47202</v>
      </c>
      <c r="V21" s="35">
        <v>881933</v>
      </c>
      <c r="W21" s="35">
        <v>333495</v>
      </c>
      <c r="Y21" s="1">
        <v>9220206</v>
      </c>
    </row>
    <row r="22" spans="1:25" x14ac:dyDescent="0.45">
      <c r="A22" s="33" t="s">
        <v>27</v>
      </c>
      <c r="B22" s="32">
        <f t="shared" si="11"/>
        <v>5641604</v>
      </c>
      <c r="C22" s="34">
        <f>SUM(一般接種!D21+一般接種!G21+一般接種!J21+一般接種!M21+医療従事者等!C19)</f>
        <v>1908462</v>
      </c>
      <c r="D22" s="30">
        <f t="shared" si="0"/>
        <v>0.8623190042897666</v>
      </c>
      <c r="E22" s="34">
        <f>SUM(一般接種!E21+一般接種!H21+一般接種!K21+一般接種!N21+医療従事者等!D19)</f>
        <v>1876439</v>
      </c>
      <c r="F22" s="31">
        <f t="shared" si="1"/>
        <v>0.84784973978548461</v>
      </c>
      <c r="G22" s="29">
        <f t="shared" si="9"/>
        <v>1584889</v>
      </c>
      <c r="H22" s="31">
        <f t="shared" si="7"/>
        <v>0.71611585894285767</v>
      </c>
      <c r="I22" s="35">
        <v>16821</v>
      </c>
      <c r="J22" s="35">
        <v>65121</v>
      </c>
      <c r="K22" s="35">
        <v>344156</v>
      </c>
      <c r="L22" s="35">
        <v>568109</v>
      </c>
      <c r="M22" s="35">
        <v>356747</v>
      </c>
      <c r="N22" s="35">
        <v>150089</v>
      </c>
      <c r="O22" s="35">
        <v>50179</v>
      </c>
      <c r="P22" s="35">
        <v>28194</v>
      </c>
      <c r="Q22" s="35">
        <v>5473</v>
      </c>
      <c r="R22" s="35">
        <f t="shared" si="10"/>
        <v>271814</v>
      </c>
      <c r="S22" s="63">
        <f t="shared" si="8"/>
        <v>0.12281637141950881</v>
      </c>
      <c r="T22" s="35">
        <v>9</v>
      </c>
      <c r="U22" s="35">
        <v>6115</v>
      </c>
      <c r="V22" s="35">
        <v>187062</v>
      </c>
      <c r="W22" s="35">
        <v>78628</v>
      </c>
      <c r="Y22" s="1">
        <v>2213174</v>
      </c>
    </row>
    <row r="23" spans="1:25" x14ac:dyDescent="0.45">
      <c r="A23" s="33" t="s">
        <v>28</v>
      </c>
      <c r="B23" s="32">
        <f t="shared" si="11"/>
        <v>2670761</v>
      </c>
      <c r="C23" s="34">
        <f>SUM(一般接種!D22+一般接種!G22+一般接種!J22+一般接種!M22+医療従事者等!C20)</f>
        <v>898937</v>
      </c>
      <c r="D23" s="30">
        <f t="shared" si="0"/>
        <v>0.85803121963511553</v>
      </c>
      <c r="E23" s="34">
        <f>SUM(一般接種!E22+一般接種!H22+一般接種!K22+一般接種!N22+医療従事者等!D20)</f>
        <v>890697</v>
      </c>
      <c r="F23" s="31">
        <f t="shared" si="1"/>
        <v>0.85016617764686342</v>
      </c>
      <c r="G23" s="29">
        <f t="shared" si="9"/>
        <v>711275</v>
      </c>
      <c r="H23" s="31">
        <f t="shared" si="7"/>
        <v>0.67890870633422229</v>
      </c>
      <c r="I23" s="35">
        <v>10208</v>
      </c>
      <c r="J23" s="35">
        <v>39298</v>
      </c>
      <c r="K23" s="35">
        <v>213059</v>
      </c>
      <c r="L23" s="35">
        <v>219704</v>
      </c>
      <c r="M23" s="35">
        <v>127802</v>
      </c>
      <c r="N23" s="35">
        <v>63084</v>
      </c>
      <c r="O23" s="35">
        <v>20052</v>
      </c>
      <c r="P23" s="35">
        <v>13635</v>
      </c>
      <c r="Q23" s="35">
        <v>4433</v>
      </c>
      <c r="R23" s="35">
        <f t="shared" si="10"/>
        <v>169852</v>
      </c>
      <c r="S23" s="63">
        <f t="shared" si="8"/>
        <v>0.16212295045978042</v>
      </c>
      <c r="T23" s="35">
        <v>101</v>
      </c>
      <c r="U23" s="35">
        <v>3736</v>
      </c>
      <c r="V23" s="35">
        <v>123860</v>
      </c>
      <c r="W23" s="35">
        <v>42155</v>
      </c>
      <c r="Y23" s="1">
        <v>1047674</v>
      </c>
    </row>
    <row r="24" spans="1:25" x14ac:dyDescent="0.45">
      <c r="A24" s="33" t="s">
        <v>29</v>
      </c>
      <c r="B24" s="32">
        <f t="shared" si="11"/>
        <v>2747545</v>
      </c>
      <c r="C24" s="34">
        <f>SUM(一般接種!D23+一般接種!G23+一般接種!J23+一般接種!M23+医療従事者等!C21)</f>
        <v>940042</v>
      </c>
      <c r="D24" s="30">
        <f t="shared" si="0"/>
        <v>0.82994483762060145</v>
      </c>
      <c r="E24" s="34">
        <f>SUM(一般接種!E23+一般接種!H23+一般接種!K23+一般接種!N23+医療従事者等!D21)</f>
        <v>928609</v>
      </c>
      <c r="F24" s="31">
        <f t="shared" si="1"/>
        <v>0.81985086381037142</v>
      </c>
      <c r="G24" s="29">
        <f t="shared" si="9"/>
        <v>730887</v>
      </c>
      <c r="H24" s="31">
        <f t="shared" si="7"/>
        <v>0.6452859473661906</v>
      </c>
      <c r="I24" s="35">
        <v>9317</v>
      </c>
      <c r="J24" s="35">
        <v>55455</v>
      </c>
      <c r="K24" s="35">
        <v>204785</v>
      </c>
      <c r="L24" s="35">
        <v>216924</v>
      </c>
      <c r="M24" s="35">
        <v>131513</v>
      </c>
      <c r="N24" s="35">
        <v>67755</v>
      </c>
      <c r="O24" s="35">
        <v>26873</v>
      </c>
      <c r="P24" s="35">
        <v>13845</v>
      </c>
      <c r="Q24" s="35">
        <v>4420</v>
      </c>
      <c r="R24" s="35">
        <f t="shared" si="10"/>
        <v>148007</v>
      </c>
      <c r="S24" s="63">
        <f t="shared" si="8"/>
        <v>0.13067250780466444</v>
      </c>
      <c r="T24" s="35">
        <v>38</v>
      </c>
      <c r="U24" s="35">
        <v>6861</v>
      </c>
      <c r="V24" s="35">
        <v>102949</v>
      </c>
      <c r="W24" s="35">
        <v>38159</v>
      </c>
      <c r="Y24" s="1">
        <v>1132656</v>
      </c>
    </row>
    <row r="25" spans="1:25" x14ac:dyDescent="0.45">
      <c r="A25" s="33" t="s">
        <v>30</v>
      </c>
      <c r="B25" s="32">
        <f t="shared" si="11"/>
        <v>1895305</v>
      </c>
      <c r="C25" s="34">
        <f>SUM(一般接種!D24+一般接種!G24+一般接種!J24+一般接種!M24+医療従事者等!C22)</f>
        <v>649473</v>
      </c>
      <c r="D25" s="30">
        <f t="shared" si="0"/>
        <v>0.83848083420369413</v>
      </c>
      <c r="E25" s="34">
        <f>SUM(一般接種!E24+一般接種!H24+一般接種!K24+一般接種!N24+医療従事者等!D22)</f>
        <v>642600</v>
      </c>
      <c r="F25" s="31">
        <f t="shared" si="1"/>
        <v>0.82960767277360847</v>
      </c>
      <c r="G25" s="29">
        <f t="shared" si="9"/>
        <v>511247</v>
      </c>
      <c r="H25" s="31">
        <f t="shared" si="7"/>
        <v>0.66002868640287737</v>
      </c>
      <c r="I25" s="35">
        <v>7672</v>
      </c>
      <c r="J25" s="35">
        <v>32409</v>
      </c>
      <c r="K25" s="35">
        <v>143796</v>
      </c>
      <c r="L25" s="35">
        <v>172161</v>
      </c>
      <c r="M25" s="35">
        <v>92077</v>
      </c>
      <c r="N25" s="35">
        <v>34589</v>
      </c>
      <c r="O25" s="35">
        <v>15964</v>
      </c>
      <c r="P25" s="35">
        <v>10465</v>
      </c>
      <c r="Q25" s="35">
        <v>2114</v>
      </c>
      <c r="R25" s="35">
        <f t="shared" si="10"/>
        <v>91985</v>
      </c>
      <c r="S25" s="63">
        <f t="shared" si="8"/>
        <v>0.1187542200125745</v>
      </c>
      <c r="T25" s="35">
        <v>145</v>
      </c>
      <c r="U25" s="35">
        <v>3800</v>
      </c>
      <c r="V25" s="35">
        <v>66721</v>
      </c>
      <c r="W25" s="35">
        <v>21319</v>
      </c>
      <c r="Y25" s="1">
        <v>774583</v>
      </c>
    </row>
    <row r="26" spans="1:25" x14ac:dyDescent="0.45">
      <c r="A26" s="33" t="s">
        <v>31</v>
      </c>
      <c r="B26" s="32">
        <f t="shared" si="11"/>
        <v>2017300</v>
      </c>
      <c r="C26" s="34">
        <f>SUM(一般接種!D25+一般接種!G25+一般接種!J25+一般接種!M25+医療従事者等!C23)</f>
        <v>683499</v>
      </c>
      <c r="D26" s="30">
        <f t="shared" si="0"/>
        <v>0.832523139548622</v>
      </c>
      <c r="E26" s="34">
        <f>SUM(一般接種!E25+一般接種!H25+一般接種!K25+一般接種!N25+医療従事者等!D23)</f>
        <v>674910</v>
      </c>
      <c r="F26" s="31">
        <f t="shared" si="1"/>
        <v>0.82206146916492995</v>
      </c>
      <c r="G26" s="29">
        <f t="shared" si="9"/>
        <v>537514</v>
      </c>
      <c r="H26" s="31">
        <f t="shared" si="7"/>
        <v>0.6547088479007841</v>
      </c>
      <c r="I26" s="35">
        <v>6360</v>
      </c>
      <c r="J26" s="35">
        <v>37994</v>
      </c>
      <c r="K26" s="35">
        <v>169194</v>
      </c>
      <c r="L26" s="35">
        <v>165214</v>
      </c>
      <c r="M26" s="35">
        <v>96440</v>
      </c>
      <c r="N26" s="35">
        <v>34665</v>
      </c>
      <c r="O26" s="35">
        <v>12450</v>
      </c>
      <c r="P26" s="35">
        <v>12892</v>
      </c>
      <c r="Q26" s="35">
        <v>2305</v>
      </c>
      <c r="R26" s="35">
        <f t="shared" si="10"/>
        <v>121377</v>
      </c>
      <c r="S26" s="63">
        <f t="shared" si="8"/>
        <v>0.1478409787124679</v>
      </c>
      <c r="T26" s="35">
        <v>117</v>
      </c>
      <c r="U26" s="35">
        <v>6392</v>
      </c>
      <c r="V26" s="35">
        <v>88225</v>
      </c>
      <c r="W26" s="35">
        <v>26643</v>
      </c>
      <c r="Y26" s="1">
        <v>820997</v>
      </c>
    </row>
    <row r="27" spans="1:25" x14ac:dyDescent="0.45">
      <c r="A27" s="33" t="s">
        <v>32</v>
      </c>
      <c r="B27" s="32">
        <f t="shared" si="11"/>
        <v>5195906</v>
      </c>
      <c r="C27" s="34">
        <f>SUM(一般接種!D26+一般接種!G26+一般接種!J26+一般接種!M26+医療従事者等!C24)</f>
        <v>1735598</v>
      </c>
      <c r="D27" s="30">
        <f t="shared" si="0"/>
        <v>0.8377501584419258</v>
      </c>
      <c r="E27" s="34">
        <f>SUM(一般接種!E26+一般接種!H26+一般接種!K26+一般接種!N26+医療従事者等!D24)</f>
        <v>1712707</v>
      </c>
      <c r="F27" s="31">
        <f t="shared" si="1"/>
        <v>0.82670097604087778</v>
      </c>
      <c r="G27" s="29">
        <f t="shared" si="9"/>
        <v>1415264</v>
      </c>
      <c r="H27" s="31">
        <f t="shared" si="7"/>
        <v>0.68312918097229525</v>
      </c>
      <c r="I27" s="35">
        <v>14354</v>
      </c>
      <c r="J27" s="35">
        <v>69369</v>
      </c>
      <c r="K27" s="35">
        <v>457674</v>
      </c>
      <c r="L27" s="35">
        <v>433080</v>
      </c>
      <c r="M27" s="35">
        <v>235658</v>
      </c>
      <c r="N27" s="35">
        <v>123261</v>
      </c>
      <c r="O27" s="35">
        <v>48234</v>
      </c>
      <c r="P27" s="35">
        <v>27499</v>
      </c>
      <c r="Q27" s="35">
        <v>6135</v>
      </c>
      <c r="R27" s="35">
        <f t="shared" si="10"/>
        <v>332337</v>
      </c>
      <c r="S27" s="63">
        <f t="shared" si="8"/>
        <v>0.16041466653344513</v>
      </c>
      <c r="T27" s="35">
        <v>12</v>
      </c>
      <c r="U27" s="35">
        <v>6512</v>
      </c>
      <c r="V27" s="35">
        <v>252870</v>
      </c>
      <c r="W27" s="35">
        <v>72943</v>
      </c>
      <c r="Y27" s="1">
        <v>2071737</v>
      </c>
    </row>
    <row r="28" spans="1:25" x14ac:dyDescent="0.45">
      <c r="A28" s="33" t="s">
        <v>33</v>
      </c>
      <c r="B28" s="32">
        <f t="shared" si="11"/>
        <v>5010305</v>
      </c>
      <c r="C28" s="34">
        <f>SUM(一般接種!D27+一般接種!G27+一般接種!J27+一般接種!M27+医療従事者等!C25)</f>
        <v>1671986</v>
      </c>
      <c r="D28" s="30">
        <f t="shared" si="0"/>
        <v>0.82903285466862953</v>
      </c>
      <c r="E28" s="34">
        <f>SUM(一般接種!E27+一般接種!H27+一般接種!K27+一般接種!N27+医療従事者等!D25)</f>
        <v>1657924</v>
      </c>
      <c r="F28" s="31">
        <f t="shared" si="1"/>
        <v>0.82206039197913916</v>
      </c>
      <c r="G28" s="29">
        <f t="shared" si="9"/>
        <v>1329241</v>
      </c>
      <c r="H28" s="31">
        <f t="shared" si="7"/>
        <v>0.65908713396678187</v>
      </c>
      <c r="I28" s="35">
        <v>15496</v>
      </c>
      <c r="J28" s="35">
        <v>85337</v>
      </c>
      <c r="K28" s="35">
        <v>466844</v>
      </c>
      <c r="L28" s="35">
        <v>403582</v>
      </c>
      <c r="M28" s="35">
        <v>192432</v>
      </c>
      <c r="N28" s="35">
        <v>97861</v>
      </c>
      <c r="O28" s="35">
        <v>37989</v>
      </c>
      <c r="P28" s="35">
        <v>22252</v>
      </c>
      <c r="Q28" s="35">
        <v>7448</v>
      </c>
      <c r="R28" s="35">
        <f t="shared" si="10"/>
        <v>351154</v>
      </c>
      <c r="S28" s="63">
        <f t="shared" si="8"/>
        <v>0.17411521570653579</v>
      </c>
      <c r="T28" s="35">
        <v>42</v>
      </c>
      <c r="U28" s="35">
        <v>9405</v>
      </c>
      <c r="V28" s="35">
        <v>254911</v>
      </c>
      <c r="W28" s="35">
        <v>86796</v>
      </c>
      <c r="Y28" s="1">
        <v>2016791</v>
      </c>
    </row>
    <row r="29" spans="1:25" x14ac:dyDescent="0.45">
      <c r="A29" s="33" t="s">
        <v>34</v>
      </c>
      <c r="B29" s="32">
        <f t="shared" si="11"/>
        <v>9164561</v>
      </c>
      <c r="C29" s="34">
        <f>SUM(一般接種!D28+一般接種!G28+一般接種!J28+一般接種!M28+医療従事者等!C26)</f>
        <v>3146432</v>
      </c>
      <c r="D29" s="30">
        <f t="shared" si="0"/>
        <v>0.8535567214466695</v>
      </c>
      <c r="E29" s="34">
        <f>SUM(一般接種!E28+一般接種!H28+一般接種!K28+一般接種!N28+医療従事者等!D26)</f>
        <v>3110028</v>
      </c>
      <c r="F29" s="31">
        <f t="shared" si="1"/>
        <v>0.84368112938316886</v>
      </c>
      <c r="G29" s="29">
        <f t="shared" si="9"/>
        <v>2416514</v>
      </c>
      <c r="H29" s="31">
        <f t="shared" si="7"/>
        <v>0.65554627183106995</v>
      </c>
      <c r="I29" s="35">
        <v>23580</v>
      </c>
      <c r="J29" s="35">
        <v>115970</v>
      </c>
      <c r="K29" s="35">
        <v>657617</v>
      </c>
      <c r="L29" s="35">
        <v>756858</v>
      </c>
      <c r="M29" s="35">
        <v>453772</v>
      </c>
      <c r="N29" s="35">
        <v>251877</v>
      </c>
      <c r="O29" s="35">
        <v>87982</v>
      </c>
      <c r="P29" s="35">
        <v>52890</v>
      </c>
      <c r="Q29" s="35">
        <v>15968</v>
      </c>
      <c r="R29" s="35">
        <f t="shared" si="10"/>
        <v>491587</v>
      </c>
      <c r="S29" s="63">
        <f t="shared" si="8"/>
        <v>0.13335657278650989</v>
      </c>
      <c r="T29" s="35">
        <v>26</v>
      </c>
      <c r="U29" s="35">
        <v>12150</v>
      </c>
      <c r="V29" s="35">
        <v>350348</v>
      </c>
      <c r="W29" s="35">
        <v>129063</v>
      </c>
      <c r="Y29" s="1">
        <v>3686260</v>
      </c>
    </row>
    <row r="30" spans="1:25" x14ac:dyDescent="0.45">
      <c r="A30" s="33" t="s">
        <v>35</v>
      </c>
      <c r="B30" s="32">
        <f t="shared" si="11"/>
        <v>17469228</v>
      </c>
      <c r="C30" s="34">
        <f>SUM(一般接種!D29+一般接種!G29+一般接種!J29+一般接種!M29+医療従事者等!C27)</f>
        <v>6026138</v>
      </c>
      <c r="D30" s="30">
        <f t="shared" si="0"/>
        <v>0.7972345353139294</v>
      </c>
      <c r="E30" s="34">
        <f>SUM(一般接種!E29+一般接種!H29+一般接種!K29+一般接種!N29+医療従事者等!D27)</f>
        <v>5917375</v>
      </c>
      <c r="F30" s="31">
        <f t="shared" si="1"/>
        <v>0.7828456149532691</v>
      </c>
      <c r="G30" s="29">
        <f t="shared" si="9"/>
        <v>4560587</v>
      </c>
      <c r="H30" s="31">
        <f t="shared" si="7"/>
        <v>0.60334785856277229</v>
      </c>
      <c r="I30" s="35">
        <v>43195</v>
      </c>
      <c r="J30" s="35">
        <v>375482</v>
      </c>
      <c r="K30" s="35">
        <v>1356100</v>
      </c>
      <c r="L30" s="35">
        <v>1361950</v>
      </c>
      <c r="M30" s="35">
        <v>761088</v>
      </c>
      <c r="N30" s="35">
        <v>370396</v>
      </c>
      <c r="O30" s="35">
        <v>150227</v>
      </c>
      <c r="P30" s="35">
        <v>108425</v>
      </c>
      <c r="Q30" s="35">
        <v>33724</v>
      </c>
      <c r="R30" s="35">
        <f t="shared" si="10"/>
        <v>965128</v>
      </c>
      <c r="S30" s="63">
        <f t="shared" si="8"/>
        <v>0.12768266717397811</v>
      </c>
      <c r="T30" s="35">
        <v>67</v>
      </c>
      <c r="U30" s="35">
        <v>45094</v>
      </c>
      <c r="V30" s="35">
        <v>683519</v>
      </c>
      <c r="W30" s="35">
        <v>236448</v>
      </c>
      <c r="Y30" s="1">
        <v>7558802</v>
      </c>
    </row>
    <row r="31" spans="1:25" x14ac:dyDescent="0.45">
      <c r="A31" s="33" t="s">
        <v>36</v>
      </c>
      <c r="B31" s="32">
        <f t="shared" si="11"/>
        <v>4312383</v>
      </c>
      <c r="C31" s="34">
        <f>SUM(一般接種!D30+一般接種!G30+一般接種!J30+一般接種!M30+医療従事者等!C28)</f>
        <v>1483267</v>
      </c>
      <c r="D31" s="30">
        <f t="shared" si="0"/>
        <v>0.82378230736377689</v>
      </c>
      <c r="E31" s="34">
        <f>SUM(一般接種!E30+一般接種!H30+一般接種!K30+一般接種!N30+医療従事者等!D28)</f>
        <v>1467140</v>
      </c>
      <c r="F31" s="31">
        <f t="shared" si="1"/>
        <v>0.81482563451198708</v>
      </c>
      <c r="G31" s="29">
        <f t="shared" si="9"/>
        <v>1150947</v>
      </c>
      <c r="H31" s="31">
        <f t="shared" si="7"/>
        <v>0.63921719778935071</v>
      </c>
      <c r="I31" s="35">
        <v>16829</v>
      </c>
      <c r="J31" s="35">
        <v>67553</v>
      </c>
      <c r="K31" s="35">
        <v>347254</v>
      </c>
      <c r="L31" s="35">
        <v>354031</v>
      </c>
      <c r="M31" s="35">
        <v>197048</v>
      </c>
      <c r="N31" s="35">
        <v>98738</v>
      </c>
      <c r="O31" s="35">
        <v>40806</v>
      </c>
      <c r="P31" s="35">
        <v>24241</v>
      </c>
      <c r="Q31" s="35">
        <v>4447</v>
      </c>
      <c r="R31" s="35">
        <f t="shared" si="10"/>
        <v>211029</v>
      </c>
      <c r="S31" s="63">
        <f t="shared" si="8"/>
        <v>0.1172020658051925</v>
      </c>
      <c r="T31" s="35">
        <v>82</v>
      </c>
      <c r="U31" s="35">
        <v>5465</v>
      </c>
      <c r="V31" s="35">
        <v>158861</v>
      </c>
      <c r="W31" s="35">
        <v>46621</v>
      </c>
      <c r="Y31" s="1">
        <v>1800557</v>
      </c>
    </row>
    <row r="32" spans="1:25" x14ac:dyDescent="0.45">
      <c r="A32" s="33" t="s">
        <v>37</v>
      </c>
      <c r="B32" s="32">
        <f t="shared" si="11"/>
        <v>3373128</v>
      </c>
      <c r="C32" s="34">
        <f>SUM(一般接種!D31+一般接種!G31+一般接種!J31+一般接種!M31+医療従事者等!C29)</f>
        <v>1159986</v>
      </c>
      <c r="D32" s="30">
        <f t="shared" si="0"/>
        <v>0.81755768608648027</v>
      </c>
      <c r="E32" s="34">
        <f>SUM(一般接種!E31+一般接種!H31+一般接種!K31+一般接種!N31+医療従事者等!D29)</f>
        <v>1147494</v>
      </c>
      <c r="F32" s="31">
        <f t="shared" si="1"/>
        <v>0.80875332929718091</v>
      </c>
      <c r="G32" s="29">
        <f t="shared" si="9"/>
        <v>883554</v>
      </c>
      <c r="H32" s="31">
        <f t="shared" si="7"/>
        <v>0.62272851894113723</v>
      </c>
      <c r="I32" s="35">
        <v>8753</v>
      </c>
      <c r="J32" s="35">
        <v>53114</v>
      </c>
      <c r="K32" s="35">
        <v>238917</v>
      </c>
      <c r="L32" s="35">
        <v>286134</v>
      </c>
      <c r="M32" s="35">
        <v>161297</v>
      </c>
      <c r="N32" s="35">
        <v>83246</v>
      </c>
      <c r="O32" s="35">
        <v>25217</v>
      </c>
      <c r="P32" s="35">
        <v>21349</v>
      </c>
      <c r="Q32" s="35">
        <v>5527</v>
      </c>
      <c r="R32" s="35">
        <f t="shared" si="10"/>
        <v>182094</v>
      </c>
      <c r="S32" s="63">
        <f t="shared" si="8"/>
        <v>0.12833978107514363</v>
      </c>
      <c r="T32" s="35">
        <v>9</v>
      </c>
      <c r="U32" s="35">
        <v>6971</v>
      </c>
      <c r="V32" s="35">
        <v>131369</v>
      </c>
      <c r="W32" s="35">
        <v>43745</v>
      </c>
      <c r="Y32" s="1">
        <v>1418843</v>
      </c>
    </row>
    <row r="33" spans="1:25" x14ac:dyDescent="0.45">
      <c r="A33" s="33" t="s">
        <v>38</v>
      </c>
      <c r="B33" s="32">
        <f t="shared" si="11"/>
        <v>5882077</v>
      </c>
      <c r="C33" s="34">
        <f>SUM(一般接種!D32+一般接種!G32+一般接種!J32+一般接種!M32+医療従事者等!C30)</f>
        <v>2033437</v>
      </c>
      <c r="D33" s="30">
        <f t="shared" si="0"/>
        <v>0.80355789392153931</v>
      </c>
      <c r="E33" s="34">
        <f>SUM(一般接種!E32+一般接種!H32+一般接種!K32+一般接種!N32+医療従事者等!D30)</f>
        <v>2001055</v>
      </c>
      <c r="F33" s="31">
        <f t="shared" si="1"/>
        <v>0.79076142581312625</v>
      </c>
      <c r="G33" s="29">
        <f t="shared" si="9"/>
        <v>1525943</v>
      </c>
      <c r="H33" s="31">
        <f t="shared" si="7"/>
        <v>0.60301034323872116</v>
      </c>
      <c r="I33" s="35">
        <v>26161</v>
      </c>
      <c r="J33" s="35">
        <v>97455</v>
      </c>
      <c r="K33" s="35">
        <v>451593</v>
      </c>
      <c r="L33" s="35">
        <v>475769</v>
      </c>
      <c r="M33" s="35">
        <v>252586</v>
      </c>
      <c r="N33" s="35">
        <v>125819</v>
      </c>
      <c r="O33" s="35">
        <v>50959</v>
      </c>
      <c r="P33" s="35">
        <v>35544</v>
      </c>
      <c r="Q33" s="35">
        <v>10057</v>
      </c>
      <c r="R33" s="35">
        <f t="shared" si="10"/>
        <v>321642</v>
      </c>
      <c r="S33" s="63">
        <f t="shared" si="8"/>
        <v>0.12710399590285401</v>
      </c>
      <c r="T33" s="35">
        <v>15</v>
      </c>
      <c r="U33" s="35">
        <v>7988</v>
      </c>
      <c r="V33" s="35">
        <v>232667</v>
      </c>
      <c r="W33" s="35">
        <v>80972</v>
      </c>
      <c r="Y33" s="1">
        <v>2530542</v>
      </c>
    </row>
    <row r="34" spans="1:25" x14ac:dyDescent="0.45">
      <c r="A34" s="33" t="s">
        <v>39</v>
      </c>
      <c r="B34" s="32">
        <f t="shared" si="11"/>
        <v>19806273</v>
      </c>
      <c r="C34" s="34">
        <f>SUM(一般接種!D33+一般接種!G33+一般接種!J33+一般接種!M33+医療従事者等!C31)</f>
        <v>6913866</v>
      </c>
      <c r="D34" s="30">
        <f t="shared" si="0"/>
        <v>0.78215480471713872</v>
      </c>
      <c r="E34" s="34">
        <f>SUM(一般接種!E33+一般接種!H33+一般接種!K33+一般接種!N33+医療従事者等!D31)</f>
        <v>6823264</v>
      </c>
      <c r="F34" s="31">
        <f t="shared" si="1"/>
        <v>0.77190514271660504</v>
      </c>
      <c r="G34" s="29">
        <f t="shared" si="9"/>
        <v>5039613</v>
      </c>
      <c r="H34" s="31">
        <f t="shared" si="7"/>
        <v>0.57012350570071124</v>
      </c>
      <c r="I34" s="35">
        <v>65600</v>
      </c>
      <c r="J34" s="35">
        <v>375659</v>
      </c>
      <c r="K34" s="35">
        <v>1529832</v>
      </c>
      <c r="L34" s="35">
        <v>1561431</v>
      </c>
      <c r="M34" s="35">
        <v>774024</v>
      </c>
      <c r="N34" s="35">
        <v>369811</v>
      </c>
      <c r="O34" s="35">
        <v>197931</v>
      </c>
      <c r="P34" s="35">
        <v>134088</v>
      </c>
      <c r="Q34" s="35">
        <v>31237</v>
      </c>
      <c r="R34" s="35">
        <f t="shared" si="10"/>
        <v>1029530</v>
      </c>
      <c r="S34" s="63">
        <f t="shared" si="8"/>
        <v>0.11646911237510763</v>
      </c>
      <c r="T34" s="35">
        <v>442</v>
      </c>
      <c r="U34" s="35">
        <v>48919</v>
      </c>
      <c r="V34" s="35">
        <v>760319</v>
      </c>
      <c r="W34" s="35">
        <v>219850</v>
      </c>
      <c r="Y34" s="1">
        <v>8839511</v>
      </c>
    </row>
    <row r="35" spans="1:25" x14ac:dyDescent="0.45">
      <c r="A35" s="33" t="s">
        <v>40</v>
      </c>
      <c r="B35" s="32">
        <f t="shared" si="11"/>
        <v>12884167</v>
      </c>
      <c r="C35" s="34">
        <f>SUM(一般接種!D34+一般接種!G34+一般接種!J34+一般接種!M34+医療従事者等!C32)</f>
        <v>4440838</v>
      </c>
      <c r="D35" s="30">
        <f t="shared" si="0"/>
        <v>0.80397166715698476</v>
      </c>
      <c r="E35" s="34">
        <f>SUM(一般接種!E34+一般接種!H34+一般接種!K34+一般接種!N34+医療従事者等!D32)</f>
        <v>4387968</v>
      </c>
      <c r="F35" s="31">
        <f t="shared" si="1"/>
        <v>0.7944000543121591</v>
      </c>
      <c r="G35" s="29">
        <f t="shared" si="9"/>
        <v>3350624</v>
      </c>
      <c r="H35" s="31">
        <f t="shared" si="7"/>
        <v>0.60659874629432664</v>
      </c>
      <c r="I35" s="35">
        <v>45657</v>
      </c>
      <c r="J35" s="35">
        <v>244002</v>
      </c>
      <c r="K35" s="35">
        <v>1010664</v>
      </c>
      <c r="L35" s="35">
        <v>1038041</v>
      </c>
      <c r="M35" s="35">
        <v>545006</v>
      </c>
      <c r="N35" s="35">
        <v>253394</v>
      </c>
      <c r="O35" s="35">
        <v>115753</v>
      </c>
      <c r="P35" s="35">
        <v>79858</v>
      </c>
      <c r="Q35" s="35">
        <v>18249</v>
      </c>
      <c r="R35" s="35">
        <f t="shared" si="10"/>
        <v>704737</v>
      </c>
      <c r="S35" s="63">
        <f t="shared" si="8"/>
        <v>0.1275859603068637</v>
      </c>
      <c r="T35" s="35">
        <v>101</v>
      </c>
      <c r="U35" s="35">
        <v>26475</v>
      </c>
      <c r="V35" s="35">
        <v>523289</v>
      </c>
      <c r="W35" s="35">
        <v>154872</v>
      </c>
      <c r="Y35" s="1">
        <v>5523625</v>
      </c>
    </row>
    <row r="36" spans="1:25" x14ac:dyDescent="0.45">
      <c r="A36" s="33" t="s">
        <v>41</v>
      </c>
      <c r="B36" s="32">
        <f t="shared" si="11"/>
        <v>3213865</v>
      </c>
      <c r="C36" s="34">
        <f>SUM(一般接種!D35+一般接種!G35+一般接種!J35+一般接種!M35+医療従事者等!C33)</f>
        <v>1095758</v>
      </c>
      <c r="D36" s="30">
        <f t="shared" si="0"/>
        <v>0.81484808576236722</v>
      </c>
      <c r="E36" s="34">
        <f>SUM(一般接種!E35+一般接種!H35+一般接種!K35+一般接種!N35+医療従事者等!D33)</f>
        <v>1084306</v>
      </c>
      <c r="F36" s="31">
        <f t="shared" si="1"/>
        <v>0.8063319350446444</v>
      </c>
      <c r="G36" s="29">
        <f t="shared" si="9"/>
        <v>847090</v>
      </c>
      <c r="H36" s="31">
        <f t="shared" si="7"/>
        <v>0.62992893044672604</v>
      </c>
      <c r="I36" s="35">
        <v>7595</v>
      </c>
      <c r="J36" s="35">
        <v>54563</v>
      </c>
      <c r="K36" s="35">
        <v>307906</v>
      </c>
      <c r="L36" s="35">
        <v>254449</v>
      </c>
      <c r="M36" s="35">
        <v>131768</v>
      </c>
      <c r="N36" s="35">
        <v>53818</v>
      </c>
      <c r="O36" s="35">
        <v>20312</v>
      </c>
      <c r="P36" s="35">
        <v>13726</v>
      </c>
      <c r="Q36" s="35">
        <v>2953</v>
      </c>
      <c r="R36" s="35">
        <f t="shared" si="10"/>
        <v>186711</v>
      </c>
      <c r="S36" s="63">
        <f t="shared" si="8"/>
        <v>0.13884553061969646</v>
      </c>
      <c r="T36" s="35">
        <v>64</v>
      </c>
      <c r="U36" s="35">
        <v>5700</v>
      </c>
      <c r="V36" s="35">
        <v>144256</v>
      </c>
      <c r="W36" s="35">
        <v>36691</v>
      </c>
      <c r="Y36" s="1">
        <v>1344739</v>
      </c>
    </row>
    <row r="37" spans="1:25" x14ac:dyDescent="0.45">
      <c r="A37" s="33" t="s">
        <v>42</v>
      </c>
      <c r="B37" s="32">
        <f t="shared" si="11"/>
        <v>2216812</v>
      </c>
      <c r="C37" s="34">
        <f>SUM(一般接種!D36+一般接種!G36+一般接種!J36+一般接種!M36+医療従事者等!C34)</f>
        <v>750894</v>
      </c>
      <c r="D37" s="30">
        <f t="shared" si="0"/>
        <v>0.79507471157267018</v>
      </c>
      <c r="E37" s="34">
        <f>SUM(一般接種!E36+一般接種!H36+一般接種!K36+一般接種!N36+医療従事者等!D34)</f>
        <v>741688</v>
      </c>
      <c r="F37" s="31">
        <f t="shared" si="1"/>
        <v>0.78532705372117839</v>
      </c>
      <c r="G37" s="29">
        <f t="shared" si="9"/>
        <v>596850</v>
      </c>
      <c r="H37" s="31">
        <f t="shared" si="7"/>
        <v>0.63196715062598474</v>
      </c>
      <c r="I37" s="35">
        <v>7689</v>
      </c>
      <c r="J37" s="35">
        <v>44836</v>
      </c>
      <c r="K37" s="35">
        <v>212623</v>
      </c>
      <c r="L37" s="35">
        <v>197518</v>
      </c>
      <c r="M37" s="35">
        <v>83443</v>
      </c>
      <c r="N37" s="35">
        <v>29887</v>
      </c>
      <c r="O37" s="35">
        <v>10762</v>
      </c>
      <c r="P37" s="35">
        <v>8238</v>
      </c>
      <c r="Q37" s="35">
        <v>1854</v>
      </c>
      <c r="R37" s="35">
        <f t="shared" si="10"/>
        <v>127380</v>
      </c>
      <c r="S37" s="63">
        <f t="shared" si="8"/>
        <v>0.13487471834923001</v>
      </c>
      <c r="T37" s="35">
        <v>2</v>
      </c>
      <c r="U37" s="35">
        <v>3025</v>
      </c>
      <c r="V37" s="35">
        <v>89890</v>
      </c>
      <c r="W37" s="35">
        <v>34463</v>
      </c>
      <c r="Y37" s="1">
        <v>944432</v>
      </c>
    </row>
    <row r="38" spans="1:25" x14ac:dyDescent="0.45">
      <c r="A38" s="33" t="s">
        <v>43</v>
      </c>
      <c r="B38" s="32">
        <f t="shared" si="11"/>
        <v>1317653</v>
      </c>
      <c r="C38" s="34">
        <f>SUM(一般接種!D37+一般接種!G37+一般接種!J37+一般接種!M37+医療従事者等!C35)</f>
        <v>445211</v>
      </c>
      <c r="D38" s="30">
        <f t="shared" si="0"/>
        <v>0.79960595415131075</v>
      </c>
      <c r="E38" s="34">
        <f>SUM(一般接種!E37+一般接種!H37+一般接種!K37+一般接種!N37+医療従事者等!D35)</f>
        <v>439515</v>
      </c>
      <c r="F38" s="31">
        <f t="shared" si="1"/>
        <v>0.78937584861742705</v>
      </c>
      <c r="G38" s="29">
        <f t="shared" si="9"/>
        <v>351124</v>
      </c>
      <c r="H38" s="31">
        <f t="shared" si="7"/>
        <v>0.63062422322320166</v>
      </c>
      <c r="I38" s="35">
        <v>4916</v>
      </c>
      <c r="J38" s="35">
        <v>23221</v>
      </c>
      <c r="K38" s="35">
        <v>108405</v>
      </c>
      <c r="L38" s="35">
        <v>110737</v>
      </c>
      <c r="M38" s="35">
        <v>59684</v>
      </c>
      <c r="N38" s="35">
        <v>25044</v>
      </c>
      <c r="O38" s="35">
        <v>9445</v>
      </c>
      <c r="P38" s="35">
        <v>7460</v>
      </c>
      <c r="Q38" s="35">
        <v>2212</v>
      </c>
      <c r="R38" s="35">
        <f t="shared" si="10"/>
        <v>81803</v>
      </c>
      <c r="S38" s="63">
        <f t="shared" si="8"/>
        <v>0.14691947383923504</v>
      </c>
      <c r="T38" s="35">
        <v>17</v>
      </c>
      <c r="U38" s="35">
        <v>2691</v>
      </c>
      <c r="V38" s="35">
        <v>57506</v>
      </c>
      <c r="W38" s="35">
        <v>21589</v>
      </c>
      <c r="Y38" s="1">
        <v>556788</v>
      </c>
    </row>
    <row r="39" spans="1:25" x14ac:dyDescent="0.45">
      <c r="A39" s="33" t="s">
        <v>44</v>
      </c>
      <c r="B39" s="32">
        <f t="shared" si="11"/>
        <v>1649486</v>
      </c>
      <c r="C39" s="34">
        <f>SUM(一般接種!D38+一般接種!G38+一般接種!J38+一般接種!M38+医療従事者等!C36)</f>
        <v>566225</v>
      </c>
      <c r="D39" s="30">
        <f t="shared" si="0"/>
        <v>0.84157606474290858</v>
      </c>
      <c r="E39" s="34">
        <f>SUM(一般接種!E38+一般接種!H38+一般接種!K38+一般接種!N38+医療従事者等!D36)</f>
        <v>557142</v>
      </c>
      <c r="F39" s="31">
        <f t="shared" si="1"/>
        <v>0.82807606845864024</v>
      </c>
      <c r="G39" s="29">
        <f t="shared" si="9"/>
        <v>452047</v>
      </c>
      <c r="H39" s="31">
        <f t="shared" si="7"/>
        <v>0.67187414073705254</v>
      </c>
      <c r="I39" s="35">
        <v>4899</v>
      </c>
      <c r="J39" s="35">
        <v>30272</v>
      </c>
      <c r="K39" s="35">
        <v>111464</v>
      </c>
      <c r="L39" s="35">
        <v>142707</v>
      </c>
      <c r="M39" s="35">
        <v>82677</v>
      </c>
      <c r="N39" s="35">
        <v>45574</v>
      </c>
      <c r="O39" s="35">
        <v>20784</v>
      </c>
      <c r="P39" s="35">
        <v>11272</v>
      </c>
      <c r="Q39" s="35">
        <v>2398</v>
      </c>
      <c r="R39" s="35">
        <f t="shared" si="10"/>
        <v>74072</v>
      </c>
      <c r="S39" s="63">
        <f t="shared" si="8"/>
        <v>0.11009267034771816</v>
      </c>
      <c r="T39" s="35">
        <v>25</v>
      </c>
      <c r="U39" s="35">
        <v>2148</v>
      </c>
      <c r="V39" s="35">
        <v>47168</v>
      </c>
      <c r="W39" s="35">
        <v>24731</v>
      </c>
      <c r="Y39" s="1">
        <v>672815</v>
      </c>
    </row>
    <row r="40" spans="1:25" x14ac:dyDescent="0.45">
      <c r="A40" s="33" t="s">
        <v>45</v>
      </c>
      <c r="B40" s="32">
        <f t="shared" si="11"/>
        <v>4407702</v>
      </c>
      <c r="C40" s="34">
        <f>SUM(一般接種!D39+一般接種!G39+一般接種!J39+一般接種!M39+医療従事者等!C37)</f>
        <v>1518761</v>
      </c>
      <c r="D40" s="30">
        <f t="shared" si="0"/>
        <v>0.80196864384718269</v>
      </c>
      <c r="E40" s="34">
        <f>SUM(一般接種!E39+一般接種!H39+一般接種!K39+一般接種!N39+医療従事者等!D37)</f>
        <v>1488488</v>
      </c>
      <c r="F40" s="31">
        <f t="shared" si="1"/>
        <v>0.78598324735939706</v>
      </c>
      <c r="G40" s="29">
        <f t="shared" si="9"/>
        <v>1182025</v>
      </c>
      <c r="H40" s="31">
        <f t="shared" si="7"/>
        <v>0.62415810403576744</v>
      </c>
      <c r="I40" s="35">
        <v>21853</v>
      </c>
      <c r="J40" s="35">
        <v>138138</v>
      </c>
      <c r="K40" s="35">
        <v>363048</v>
      </c>
      <c r="L40" s="35">
        <v>318367</v>
      </c>
      <c r="M40" s="35">
        <v>163965</v>
      </c>
      <c r="N40" s="35">
        <v>92095</v>
      </c>
      <c r="O40" s="35">
        <v>51026</v>
      </c>
      <c r="P40" s="35">
        <v>27488</v>
      </c>
      <c r="Q40" s="35">
        <v>6045</v>
      </c>
      <c r="R40" s="35">
        <f t="shared" si="10"/>
        <v>218428</v>
      </c>
      <c r="S40" s="63">
        <f t="shared" si="8"/>
        <v>0.11533902104297676</v>
      </c>
      <c r="T40" s="35">
        <v>251</v>
      </c>
      <c r="U40" s="35">
        <v>7480</v>
      </c>
      <c r="V40" s="35">
        <v>153172</v>
      </c>
      <c r="W40" s="35">
        <v>57525</v>
      </c>
      <c r="Y40" s="1">
        <v>1893791</v>
      </c>
    </row>
    <row r="41" spans="1:25" x14ac:dyDescent="0.45">
      <c r="A41" s="33" t="s">
        <v>46</v>
      </c>
      <c r="B41" s="32">
        <f t="shared" si="11"/>
        <v>6579437</v>
      </c>
      <c r="C41" s="34">
        <f>SUM(一般接種!D40+一般接種!G40+一般接種!J40+一般接種!M40+医療従事者等!C38)</f>
        <v>2249189</v>
      </c>
      <c r="D41" s="30">
        <f t="shared" si="0"/>
        <v>0.7997306958067979</v>
      </c>
      <c r="E41" s="34">
        <f>SUM(一般接種!E40+一般接種!H40+一般接種!K40+一般接種!N40+医療従事者等!D38)</f>
        <v>2220801</v>
      </c>
      <c r="F41" s="31">
        <f t="shared" si="1"/>
        <v>0.7896369442400939</v>
      </c>
      <c r="G41" s="29">
        <f t="shared" si="9"/>
        <v>1723628</v>
      </c>
      <c r="H41" s="31">
        <f t="shared" si="7"/>
        <v>0.61286011080086178</v>
      </c>
      <c r="I41" s="35">
        <v>22430</v>
      </c>
      <c r="J41" s="35">
        <v>121929</v>
      </c>
      <c r="K41" s="35">
        <v>546282</v>
      </c>
      <c r="L41" s="35">
        <v>532913</v>
      </c>
      <c r="M41" s="35">
        <v>293149</v>
      </c>
      <c r="N41" s="35">
        <v>116644</v>
      </c>
      <c r="O41" s="35">
        <v>46045</v>
      </c>
      <c r="P41" s="35">
        <v>32800</v>
      </c>
      <c r="Q41" s="35">
        <v>11436</v>
      </c>
      <c r="R41" s="35">
        <f t="shared" si="10"/>
        <v>385819</v>
      </c>
      <c r="S41" s="63">
        <f t="shared" si="8"/>
        <v>0.13718335690130218</v>
      </c>
      <c r="T41" s="35">
        <v>55</v>
      </c>
      <c r="U41" s="35">
        <v>15682</v>
      </c>
      <c r="V41" s="35">
        <v>271018</v>
      </c>
      <c r="W41" s="35">
        <v>99064</v>
      </c>
      <c r="Y41" s="1">
        <v>2812433</v>
      </c>
    </row>
    <row r="42" spans="1:25" x14ac:dyDescent="0.45">
      <c r="A42" s="33" t="s">
        <v>47</v>
      </c>
      <c r="B42" s="32">
        <f t="shared" si="11"/>
        <v>3348131</v>
      </c>
      <c r="C42" s="34">
        <f>SUM(一般接種!D41+一般接種!G41+一般接種!J41+一般接種!M41+医療従事者等!C39)</f>
        <v>1124620</v>
      </c>
      <c r="D42" s="30">
        <f t="shared" si="0"/>
        <v>0.82929850823310791</v>
      </c>
      <c r="E42" s="34">
        <f>SUM(一般接種!E41+一般接種!H41+一般接種!K41+一般接種!N41+医療従事者等!D39)</f>
        <v>1101137</v>
      </c>
      <c r="F42" s="31">
        <f t="shared" si="1"/>
        <v>0.81198206635154968</v>
      </c>
      <c r="G42" s="29">
        <f t="shared" si="9"/>
        <v>906878</v>
      </c>
      <c r="H42" s="31">
        <f t="shared" si="7"/>
        <v>0.66873483714447945</v>
      </c>
      <c r="I42" s="35">
        <v>44793</v>
      </c>
      <c r="J42" s="35">
        <v>46969</v>
      </c>
      <c r="K42" s="35">
        <v>287532</v>
      </c>
      <c r="L42" s="35">
        <v>310260</v>
      </c>
      <c r="M42" s="35">
        <v>133846</v>
      </c>
      <c r="N42" s="35">
        <v>42097</v>
      </c>
      <c r="O42" s="35">
        <v>18923</v>
      </c>
      <c r="P42" s="35">
        <v>17302</v>
      </c>
      <c r="Q42" s="35">
        <v>5156</v>
      </c>
      <c r="R42" s="35">
        <f t="shared" si="10"/>
        <v>215496</v>
      </c>
      <c r="S42" s="63">
        <f t="shared" si="8"/>
        <v>0.15890746325888017</v>
      </c>
      <c r="T42" s="35">
        <v>398</v>
      </c>
      <c r="U42" s="35">
        <v>9134</v>
      </c>
      <c r="V42" s="35">
        <v>141138</v>
      </c>
      <c r="W42" s="35">
        <v>64826</v>
      </c>
      <c r="Y42" s="1">
        <v>1356110</v>
      </c>
    </row>
    <row r="43" spans="1:25" x14ac:dyDescent="0.45">
      <c r="A43" s="33" t="s">
        <v>48</v>
      </c>
      <c r="B43" s="32">
        <f t="shared" si="11"/>
        <v>1768985</v>
      </c>
      <c r="C43" s="34">
        <f>SUM(一般接種!D42+一般接種!G42+一般接種!J42+一般接種!M42+医療従事者等!C40)</f>
        <v>600512</v>
      </c>
      <c r="D43" s="30">
        <f t="shared" si="0"/>
        <v>0.81707982458646788</v>
      </c>
      <c r="E43" s="34">
        <f>SUM(一般接種!E42+一般接種!H42+一般接種!K42+一般接種!N42+医療従事者等!D40)</f>
        <v>592827</v>
      </c>
      <c r="F43" s="31">
        <f t="shared" si="1"/>
        <v>0.8066233167199357</v>
      </c>
      <c r="G43" s="29">
        <f t="shared" si="9"/>
        <v>479458</v>
      </c>
      <c r="H43" s="31">
        <f t="shared" si="7"/>
        <v>0.65236907594948768</v>
      </c>
      <c r="I43" s="35">
        <v>7951</v>
      </c>
      <c r="J43" s="35">
        <v>39881</v>
      </c>
      <c r="K43" s="35">
        <v>153285</v>
      </c>
      <c r="L43" s="35">
        <v>160714</v>
      </c>
      <c r="M43" s="35">
        <v>67395</v>
      </c>
      <c r="N43" s="35">
        <v>29066</v>
      </c>
      <c r="O43" s="35">
        <v>11858</v>
      </c>
      <c r="P43" s="35">
        <v>7591</v>
      </c>
      <c r="Q43" s="35">
        <v>1717</v>
      </c>
      <c r="R43" s="35">
        <f t="shared" si="10"/>
        <v>96188</v>
      </c>
      <c r="S43" s="63">
        <f t="shared" si="8"/>
        <v>0.13087710847963599</v>
      </c>
      <c r="T43" s="35">
        <v>10</v>
      </c>
      <c r="U43" s="35">
        <v>3459</v>
      </c>
      <c r="V43" s="35">
        <v>71322</v>
      </c>
      <c r="W43" s="35">
        <v>21397</v>
      </c>
      <c r="Y43" s="1">
        <v>734949</v>
      </c>
    </row>
    <row r="44" spans="1:25" x14ac:dyDescent="0.45">
      <c r="A44" s="33" t="s">
        <v>49</v>
      </c>
      <c r="B44" s="32">
        <f t="shared" si="11"/>
        <v>2285252</v>
      </c>
      <c r="C44" s="34">
        <f>SUM(一般接種!D43+一般接種!G43+一般接種!J43+一般接種!M43+医療従事者等!C41)</f>
        <v>781380</v>
      </c>
      <c r="D44" s="30">
        <f t="shared" si="0"/>
        <v>0.80232386209615814</v>
      </c>
      <c r="E44" s="34">
        <f>SUM(一般接種!E43+一般接種!H43+一般接種!K43+一般接種!N43+医療従事者等!D41)</f>
        <v>772847</v>
      </c>
      <c r="F44" s="31">
        <f t="shared" si="1"/>
        <v>0.79356214626613109</v>
      </c>
      <c r="G44" s="29">
        <f t="shared" si="9"/>
        <v>611470</v>
      </c>
      <c r="H44" s="31">
        <f t="shared" si="7"/>
        <v>0.62785964825813023</v>
      </c>
      <c r="I44" s="35">
        <v>9397</v>
      </c>
      <c r="J44" s="35">
        <v>48510</v>
      </c>
      <c r="K44" s="35">
        <v>170743</v>
      </c>
      <c r="L44" s="35">
        <v>187154</v>
      </c>
      <c r="M44" s="35">
        <v>114047</v>
      </c>
      <c r="N44" s="35">
        <v>52790</v>
      </c>
      <c r="O44" s="35">
        <v>16685</v>
      </c>
      <c r="P44" s="35">
        <v>10353</v>
      </c>
      <c r="Q44" s="35">
        <v>1791</v>
      </c>
      <c r="R44" s="35">
        <f t="shared" si="10"/>
        <v>119555</v>
      </c>
      <c r="S44" s="63">
        <f t="shared" si="8"/>
        <v>0.12275951436292992</v>
      </c>
      <c r="T44" s="35">
        <v>148</v>
      </c>
      <c r="U44" s="35">
        <v>7860</v>
      </c>
      <c r="V44" s="35">
        <v>96015</v>
      </c>
      <c r="W44" s="35">
        <v>15532</v>
      </c>
      <c r="Y44" s="1">
        <v>973896</v>
      </c>
    </row>
    <row r="45" spans="1:25" x14ac:dyDescent="0.45">
      <c r="A45" s="33" t="s">
        <v>50</v>
      </c>
      <c r="B45" s="32">
        <f t="shared" si="11"/>
        <v>3333335</v>
      </c>
      <c r="C45" s="34">
        <f>SUM(一般接種!D44+一般接種!G44+一般接種!J44+一般接種!M44+医療従事者等!C42)</f>
        <v>1116748</v>
      </c>
      <c r="D45" s="30">
        <f t="shared" si="0"/>
        <v>0.82342748479412253</v>
      </c>
      <c r="E45" s="34">
        <f>SUM(一般接種!E44+一般接種!H44+一般接種!K44+一般接種!N44+医療従事者等!D42)</f>
        <v>1104767</v>
      </c>
      <c r="F45" s="31">
        <f t="shared" si="1"/>
        <v>0.81459336582071185</v>
      </c>
      <c r="G45" s="29">
        <f t="shared" si="9"/>
        <v>887009</v>
      </c>
      <c r="H45" s="31">
        <f t="shared" si="7"/>
        <v>0.65403080181003215</v>
      </c>
      <c r="I45" s="35">
        <v>12488</v>
      </c>
      <c r="J45" s="35">
        <v>59355</v>
      </c>
      <c r="K45" s="35">
        <v>280168</v>
      </c>
      <c r="L45" s="35">
        <v>272609</v>
      </c>
      <c r="M45" s="35">
        <v>142501</v>
      </c>
      <c r="N45" s="35">
        <v>71776</v>
      </c>
      <c r="O45" s="35">
        <v>28023</v>
      </c>
      <c r="P45" s="35">
        <v>15554</v>
      </c>
      <c r="Q45" s="35">
        <v>4535</v>
      </c>
      <c r="R45" s="35">
        <f t="shared" si="10"/>
        <v>224811</v>
      </c>
      <c r="S45" s="63">
        <f t="shared" si="8"/>
        <v>0.1657630515425606</v>
      </c>
      <c r="T45" s="35">
        <v>212</v>
      </c>
      <c r="U45" s="35">
        <v>5945</v>
      </c>
      <c r="V45" s="35">
        <v>163901</v>
      </c>
      <c r="W45" s="35">
        <v>54753</v>
      </c>
      <c r="Y45" s="1">
        <v>1356219</v>
      </c>
    </row>
    <row r="46" spans="1:25" x14ac:dyDescent="0.45">
      <c r="A46" s="33" t="s">
        <v>51</v>
      </c>
      <c r="B46" s="32">
        <f t="shared" si="11"/>
        <v>1668550</v>
      </c>
      <c r="C46" s="34">
        <f>SUM(一般接種!D45+一般接種!G45+一般接種!J45+一般接種!M45+医療従事者等!C43)</f>
        <v>566909</v>
      </c>
      <c r="D46" s="30">
        <f t="shared" si="0"/>
        <v>0.80852207819249911</v>
      </c>
      <c r="E46" s="34">
        <f>SUM(一般接種!E45+一般接種!H45+一般接種!K45+一般接種!N45+医療従事者等!D43)</f>
        <v>559449</v>
      </c>
      <c r="F46" s="31">
        <f t="shared" si="1"/>
        <v>0.7978826727441537</v>
      </c>
      <c r="G46" s="29">
        <f t="shared" si="9"/>
        <v>441458</v>
      </c>
      <c r="H46" s="31">
        <f t="shared" si="7"/>
        <v>0.62960464482783707</v>
      </c>
      <c r="I46" s="35">
        <v>10605</v>
      </c>
      <c r="J46" s="35">
        <v>33564</v>
      </c>
      <c r="K46" s="35">
        <v>141034</v>
      </c>
      <c r="L46" s="35">
        <v>125461</v>
      </c>
      <c r="M46" s="35">
        <v>73393</v>
      </c>
      <c r="N46" s="35">
        <v>36098</v>
      </c>
      <c r="O46" s="35">
        <v>13286</v>
      </c>
      <c r="P46" s="35">
        <v>6294</v>
      </c>
      <c r="Q46" s="35">
        <v>1723</v>
      </c>
      <c r="R46" s="35">
        <f t="shared" si="10"/>
        <v>100734</v>
      </c>
      <c r="S46" s="63">
        <f t="shared" si="8"/>
        <v>0.14366620220289888</v>
      </c>
      <c r="T46" s="35">
        <v>167</v>
      </c>
      <c r="U46" s="35">
        <v>5510</v>
      </c>
      <c r="V46" s="35">
        <v>73338</v>
      </c>
      <c r="W46" s="35">
        <v>21719</v>
      </c>
      <c r="Y46" s="1">
        <v>701167</v>
      </c>
    </row>
    <row r="47" spans="1:25" x14ac:dyDescent="0.45">
      <c r="A47" s="33" t="s">
        <v>52</v>
      </c>
      <c r="B47" s="32">
        <f t="shared" si="11"/>
        <v>11977070</v>
      </c>
      <c r="C47" s="34">
        <f>SUM(一般接種!D46+一般接種!G46+一般接種!J46+一般接種!M46+医療従事者等!C44)</f>
        <v>4143464</v>
      </c>
      <c r="D47" s="30">
        <f t="shared" si="0"/>
        <v>0.80861173614458537</v>
      </c>
      <c r="E47" s="34">
        <f>SUM(一般接種!E46+一般接種!H46+一般接種!K46+一般接種!N46+医療従事者等!D44)</f>
        <v>4060608</v>
      </c>
      <c r="F47" s="31">
        <f t="shared" si="1"/>
        <v>0.79244209306092495</v>
      </c>
      <c r="G47" s="29">
        <f t="shared" si="9"/>
        <v>3093534</v>
      </c>
      <c r="H47" s="31">
        <f t="shared" si="7"/>
        <v>0.60371416248875431</v>
      </c>
      <c r="I47" s="35">
        <v>44056</v>
      </c>
      <c r="J47" s="35">
        <v>230811</v>
      </c>
      <c r="K47" s="35">
        <v>930622</v>
      </c>
      <c r="L47" s="35">
        <v>1025040</v>
      </c>
      <c r="M47" s="35">
        <v>491431</v>
      </c>
      <c r="N47" s="35">
        <v>193636</v>
      </c>
      <c r="O47" s="35">
        <v>85650</v>
      </c>
      <c r="P47" s="35">
        <v>71991</v>
      </c>
      <c r="Q47" s="35">
        <v>20297</v>
      </c>
      <c r="R47" s="35">
        <f t="shared" si="10"/>
        <v>679464</v>
      </c>
      <c r="S47" s="63">
        <f t="shared" si="8"/>
        <v>0.13259981616534972</v>
      </c>
      <c r="T47" s="35">
        <v>87</v>
      </c>
      <c r="U47" s="35">
        <v>39297</v>
      </c>
      <c r="V47" s="35">
        <v>481119</v>
      </c>
      <c r="W47" s="35">
        <v>158961</v>
      </c>
      <c r="Y47" s="1">
        <v>5124170</v>
      </c>
    </row>
    <row r="48" spans="1:25" x14ac:dyDescent="0.45">
      <c r="A48" s="33" t="s">
        <v>53</v>
      </c>
      <c r="B48" s="32">
        <f t="shared" si="11"/>
        <v>1937906</v>
      </c>
      <c r="C48" s="34">
        <f>SUM(一般接種!D47+一般接種!G47+一般接種!J47+一般接種!M47+医療従事者等!C45)</f>
        <v>659505</v>
      </c>
      <c r="D48" s="30">
        <f t="shared" si="0"/>
        <v>0.80602208202663828</v>
      </c>
      <c r="E48" s="34">
        <f>SUM(一般接種!E47+一般接種!H47+一般接種!K47+一般接種!N47+医療従事者等!D45)</f>
        <v>651336</v>
      </c>
      <c r="F48" s="31">
        <f t="shared" si="1"/>
        <v>0.79603823901092863</v>
      </c>
      <c r="G48" s="29">
        <f t="shared" si="9"/>
        <v>502960</v>
      </c>
      <c r="H48" s="31">
        <f t="shared" si="7"/>
        <v>0.61469870035271601</v>
      </c>
      <c r="I48" s="35">
        <v>8412</v>
      </c>
      <c r="J48" s="35">
        <v>56600</v>
      </c>
      <c r="K48" s="35">
        <v>165992</v>
      </c>
      <c r="L48" s="35">
        <v>147267</v>
      </c>
      <c r="M48" s="35">
        <v>63352</v>
      </c>
      <c r="N48" s="35">
        <v>32369</v>
      </c>
      <c r="O48" s="35">
        <v>15357</v>
      </c>
      <c r="P48" s="35">
        <v>10133</v>
      </c>
      <c r="Q48" s="35">
        <v>3478</v>
      </c>
      <c r="R48" s="35">
        <f t="shared" si="10"/>
        <v>124105</v>
      </c>
      <c r="S48" s="63">
        <f t="shared" si="8"/>
        <v>0.1516764398903965</v>
      </c>
      <c r="T48" s="35">
        <v>42</v>
      </c>
      <c r="U48" s="35">
        <v>6122</v>
      </c>
      <c r="V48" s="35">
        <v>83233</v>
      </c>
      <c r="W48" s="35">
        <v>34708</v>
      </c>
      <c r="Y48" s="1">
        <v>818222</v>
      </c>
    </row>
    <row r="49" spans="1:25" x14ac:dyDescent="0.45">
      <c r="A49" s="33" t="s">
        <v>54</v>
      </c>
      <c r="B49" s="32">
        <f t="shared" si="11"/>
        <v>3260715</v>
      </c>
      <c r="C49" s="34">
        <f>SUM(一般接種!D48+一般接種!G48+一般接種!J48+一般接種!M48+医療従事者等!C46)</f>
        <v>1103855</v>
      </c>
      <c r="D49" s="30">
        <f t="shared" si="0"/>
        <v>0.82627711765066947</v>
      </c>
      <c r="E49" s="34">
        <f>SUM(一般接種!E48+一般接種!H48+一般接種!K48+一般接種!N48+医療従事者等!D46)</f>
        <v>1087566</v>
      </c>
      <c r="F49" s="31">
        <f t="shared" si="1"/>
        <v>0.81408418654159098</v>
      </c>
      <c r="G49" s="29">
        <f t="shared" si="9"/>
        <v>890790</v>
      </c>
      <c r="H49" s="31">
        <f t="shared" si="7"/>
        <v>0.6667899258797938</v>
      </c>
      <c r="I49" s="35">
        <v>14895</v>
      </c>
      <c r="J49" s="35">
        <v>65973</v>
      </c>
      <c r="K49" s="35">
        <v>278139</v>
      </c>
      <c r="L49" s="35">
        <v>302501</v>
      </c>
      <c r="M49" s="35">
        <v>132791</v>
      </c>
      <c r="N49" s="35">
        <v>52016</v>
      </c>
      <c r="O49" s="35">
        <v>24995</v>
      </c>
      <c r="P49" s="35">
        <v>16141</v>
      </c>
      <c r="Q49" s="35">
        <v>3339</v>
      </c>
      <c r="R49" s="35">
        <f t="shared" si="10"/>
        <v>178504</v>
      </c>
      <c r="S49" s="63">
        <f t="shared" si="8"/>
        <v>0.1336169792310721</v>
      </c>
      <c r="T49" s="35">
        <v>84</v>
      </c>
      <c r="U49" s="35">
        <v>6570</v>
      </c>
      <c r="V49" s="35">
        <v>135184</v>
      </c>
      <c r="W49" s="35">
        <v>36666</v>
      </c>
      <c r="Y49" s="1">
        <v>1335938</v>
      </c>
    </row>
    <row r="50" spans="1:25" x14ac:dyDescent="0.45">
      <c r="A50" s="33" t="s">
        <v>55</v>
      </c>
      <c r="B50" s="32">
        <f t="shared" si="11"/>
        <v>4301394</v>
      </c>
      <c r="C50" s="34">
        <f>SUM(一般接種!D49+一般接種!G49+一般接種!J49+一般接種!M49+医療従事者等!C47)</f>
        <v>1463767</v>
      </c>
      <c r="D50" s="30">
        <f t="shared" si="0"/>
        <v>0.83232659234808615</v>
      </c>
      <c r="E50" s="34">
        <f>SUM(一般接種!E49+一般接種!H49+一般接種!K49+一般接種!N49+医療従事者等!D47)</f>
        <v>1446903</v>
      </c>
      <c r="F50" s="31">
        <f t="shared" si="1"/>
        <v>0.82273739157135184</v>
      </c>
      <c r="G50" s="29">
        <f t="shared" si="9"/>
        <v>1155708</v>
      </c>
      <c r="H50" s="31">
        <f t="shared" si="7"/>
        <v>0.65715820987180473</v>
      </c>
      <c r="I50" s="35">
        <v>21297</v>
      </c>
      <c r="J50" s="35">
        <v>78142</v>
      </c>
      <c r="K50" s="35">
        <v>344428</v>
      </c>
      <c r="L50" s="35">
        <v>429627</v>
      </c>
      <c r="M50" s="35">
        <v>176701</v>
      </c>
      <c r="N50" s="35">
        <v>66001</v>
      </c>
      <c r="O50" s="35">
        <v>22289</v>
      </c>
      <c r="P50" s="35">
        <v>14532</v>
      </c>
      <c r="Q50" s="35">
        <v>2691</v>
      </c>
      <c r="R50" s="35">
        <f t="shared" si="10"/>
        <v>235016</v>
      </c>
      <c r="S50" s="63">
        <f t="shared" si="8"/>
        <v>0.13363470171637823</v>
      </c>
      <c r="T50" s="35">
        <v>151</v>
      </c>
      <c r="U50" s="35">
        <v>10905</v>
      </c>
      <c r="V50" s="35">
        <v>175700</v>
      </c>
      <c r="W50" s="35">
        <v>48260</v>
      </c>
      <c r="Y50" s="1">
        <v>1758645</v>
      </c>
    </row>
    <row r="51" spans="1:25" x14ac:dyDescent="0.45">
      <c r="A51" s="33" t="s">
        <v>56</v>
      </c>
      <c r="B51" s="32">
        <f t="shared" si="11"/>
        <v>2723839</v>
      </c>
      <c r="C51" s="34">
        <f>SUM(一般接種!D50+一般接種!G50+一般接種!J50+一般接種!M50+医療従事者等!C48)</f>
        <v>928070</v>
      </c>
      <c r="D51" s="30">
        <f t="shared" si="0"/>
        <v>0.81285510461654609</v>
      </c>
      <c r="E51" s="34">
        <f>SUM(一般接種!E50+一般接種!H50+一般接種!K50+一般接種!N50+医療従事者等!D48)</f>
        <v>912377</v>
      </c>
      <c r="F51" s="31">
        <f t="shared" si="1"/>
        <v>0.79911030610269751</v>
      </c>
      <c r="G51" s="29">
        <f t="shared" si="9"/>
        <v>731810</v>
      </c>
      <c r="H51" s="31">
        <f t="shared" si="7"/>
        <v>0.64095972729366812</v>
      </c>
      <c r="I51" s="35">
        <v>19509</v>
      </c>
      <c r="J51" s="35">
        <v>50899</v>
      </c>
      <c r="K51" s="35">
        <v>216597</v>
      </c>
      <c r="L51" s="35">
        <v>218900</v>
      </c>
      <c r="M51" s="35">
        <v>116374</v>
      </c>
      <c r="N51" s="35">
        <v>63422</v>
      </c>
      <c r="O51" s="35">
        <v>24916</v>
      </c>
      <c r="P51" s="35">
        <v>17450</v>
      </c>
      <c r="Q51" s="35">
        <v>3743</v>
      </c>
      <c r="R51" s="35">
        <f t="shared" si="10"/>
        <v>151582</v>
      </c>
      <c r="S51" s="63">
        <f t="shared" si="8"/>
        <v>0.13276391055414494</v>
      </c>
      <c r="T51" s="35">
        <v>244</v>
      </c>
      <c r="U51" s="35">
        <v>8284</v>
      </c>
      <c r="V51" s="35">
        <v>108524</v>
      </c>
      <c r="W51" s="35">
        <v>34530</v>
      </c>
      <c r="Y51" s="1">
        <v>1141741</v>
      </c>
    </row>
    <row r="52" spans="1:25" x14ac:dyDescent="0.45">
      <c r="A52" s="33" t="s">
        <v>57</v>
      </c>
      <c r="B52" s="32">
        <f t="shared" si="11"/>
        <v>2554526</v>
      </c>
      <c r="C52" s="34">
        <f>SUM(一般接種!D51+一般接種!G51+一般接種!J51+一般接種!M51+医療従事者等!C49)</f>
        <v>873450</v>
      </c>
      <c r="D52" s="30">
        <f t="shared" si="0"/>
        <v>0.80336374364101426</v>
      </c>
      <c r="E52" s="34">
        <f>SUM(一般接種!E51+一般接種!H51+一般接種!K51+一般接種!N51+医療従事者等!D49)</f>
        <v>860910</v>
      </c>
      <c r="F52" s="31">
        <f t="shared" si="1"/>
        <v>0.79182996226227675</v>
      </c>
      <c r="G52" s="29">
        <f t="shared" si="9"/>
        <v>680624</v>
      </c>
      <c r="H52" s="31">
        <f t="shared" si="7"/>
        <v>0.62601024059983024</v>
      </c>
      <c r="I52" s="35">
        <v>10944</v>
      </c>
      <c r="J52" s="35">
        <v>46244</v>
      </c>
      <c r="K52" s="35">
        <v>186606</v>
      </c>
      <c r="L52" s="35">
        <v>215468</v>
      </c>
      <c r="M52" s="35">
        <v>122023</v>
      </c>
      <c r="N52" s="35">
        <v>56958</v>
      </c>
      <c r="O52" s="35">
        <v>24028</v>
      </c>
      <c r="P52" s="35">
        <v>13669</v>
      </c>
      <c r="Q52" s="35">
        <v>4684</v>
      </c>
      <c r="R52" s="35">
        <f t="shared" si="10"/>
        <v>139542</v>
      </c>
      <c r="S52" s="63">
        <f t="shared" si="8"/>
        <v>0.12834504953363607</v>
      </c>
      <c r="T52" s="35">
        <v>156</v>
      </c>
      <c r="U52" s="35">
        <v>5611</v>
      </c>
      <c r="V52" s="35">
        <v>92048</v>
      </c>
      <c r="W52" s="35">
        <v>41727</v>
      </c>
      <c r="Y52" s="1">
        <v>1087241</v>
      </c>
    </row>
    <row r="53" spans="1:25" x14ac:dyDescent="0.45">
      <c r="A53" s="33" t="s">
        <v>58</v>
      </c>
      <c r="B53" s="32">
        <f t="shared" si="11"/>
        <v>3892894</v>
      </c>
      <c r="C53" s="34">
        <f>SUM(一般接種!D52+一般接種!G52+一般接種!J52+一般接種!M52+医療従事者等!C50)</f>
        <v>1324717</v>
      </c>
      <c r="D53" s="30">
        <f t="shared" si="0"/>
        <v>0.81898180977386947</v>
      </c>
      <c r="E53" s="34">
        <f>SUM(一般接種!E52+一般接種!H52+一般接種!K52+一般接種!N52+医療従事者等!D50)</f>
        <v>1300843</v>
      </c>
      <c r="F53" s="31">
        <f t="shared" si="1"/>
        <v>0.80422215036998068</v>
      </c>
      <c r="G53" s="29">
        <f t="shared" si="9"/>
        <v>1045470</v>
      </c>
      <c r="H53" s="31">
        <f t="shared" si="7"/>
        <v>0.64634251139246146</v>
      </c>
      <c r="I53" s="35">
        <v>17322</v>
      </c>
      <c r="J53" s="35">
        <v>70729</v>
      </c>
      <c r="K53" s="35">
        <v>342445</v>
      </c>
      <c r="L53" s="35">
        <v>302130</v>
      </c>
      <c r="M53" s="35">
        <v>172158</v>
      </c>
      <c r="N53" s="35">
        <v>82499</v>
      </c>
      <c r="O53" s="35">
        <v>34287</v>
      </c>
      <c r="P53" s="35">
        <v>19115</v>
      </c>
      <c r="Q53" s="35">
        <v>4785</v>
      </c>
      <c r="R53" s="35">
        <f t="shared" si="10"/>
        <v>221864</v>
      </c>
      <c r="S53" s="63">
        <f t="shared" si="8"/>
        <v>0.13716331883992564</v>
      </c>
      <c r="T53" s="35">
        <v>101</v>
      </c>
      <c r="U53" s="35">
        <v>6427</v>
      </c>
      <c r="V53" s="35">
        <v>165986</v>
      </c>
      <c r="W53" s="35">
        <v>49350</v>
      </c>
      <c r="Y53" s="1">
        <v>1617517</v>
      </c>
    </row>
    <row r="54" spans="1:25" x14ac:dyDescent="0.45">
      <c r="A54" s="33" t="s">
        <v>59</v>
      </c>
      <c r="B54" s="32">
        <f t="shared" si="11"/>
        <v>2933343</v>
      </c>
      <c r="C54" s="34">
        <f>SUM(一般接種!D53+一般接種!G53+一般接種!J53+一般接種!M53+医療従事者等!C51)</f>
        <v>1061274</v>
      </c>
      <c r="D54" s="37">
        <f t="shared" si="0"/>
        <v>0.71460584276804939</v>
      </c>
      <c r="E54" s="34">
        <f>SUM(一般接種!E53+一般接種!H53+一般接種!K53+一般接種!N53+医療従事者等!D51)</f>
        <v>1040077</v>
      </c>
      <c r="F54" s="31">
        <f t="shared" si="1"/>
        <v>0.70033290284004368</v>
      </c>
      <c r="G54" s="29">
        <f t="shared" si="9"/>
        <v>701073</v>
      </c>
      <c r="H54" s="31">
        <f t="shared" si="7"/>
        <v>0.47206551937287139</v>
      </c>
      <c r="I54" s="35">
        <v>17325</v>
      </c>
      <c r="J54" s="35">
        <v>58760</v>
      </c>
      <c r="K54" s="35">
        <v>211346</v>
      </c>
      <c r="L54" s="35">
        <v>191409</v>
      </c>
      <c r="M54" s="35">
        <v>118202</v>
      </c>
      <c r="N54" s="35">
        <v>58794</v>
      </c>
      <c r="O54" s="35">
        <v>25160</v>
      </c>
      <c r="P54" s="35">
        <v>15973</v>
      </c>
      <c r="Q54" s="35">
        <v>4104</v>
      </c>
      <c r="R54" s="35">
        <f t="shared" si="10"/>
        <v>130919</v>
      </c>
      <c r="S54" s="63">
        <f t="shared" si="8"/>
        <v>8.8153937936244792E-2</v>
      </c>
      <c r="T54" s="35">
        <v>14</v>
      </c>
      <c r="U54" s="35">
        <v>6811</v>
      </c>
      <c r="V54" s="35">
        <v>98362</v>
      </c>
      <c r="W54" s="35">
        <v>25732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112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116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J32" sqref="J32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9"/>
      <c r="U2" s="119"/>
      <c r="V2" s="134">
        <f>'進捗状況 (都道府県別)'!G3</f>
        <v>44783</v>
      </c>
      <c r="W2" s="134"/>
    </row>
    <row r="3" spans="1:23" ht="37.5" customHeight="1" x14ac:dyDescent="0.45">
      <c r="A3" s="120" t="s">
        <v>2</v>
      </c>
      <c r="B3" s="133" t="str">
        <f>_xlfn.CONCAT("接種回数
（",TEXT('進捗状況 (都道府県別)'!G3-1,"m月d日"),"まで）")</f>
        <v>接種回数
（8月9日まで）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（8月9日まで）※4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45">
      <c r="A4" s="121"/>
      <c r="B4" s="123" t="s">
        <v>12</v>
      </c>
      <c r="C4" s="124" t="s">
        <v>119</v>
      </c>
      <c r="D4" s="124"/>
      <c r="E4" s="124"/>
      <c r="F4" s="125" t="s">
        <v>148</v>
      </c>
      <c r="G4" s="126"/>
      <c r="H4" s="127"/>
      <c r="I4" s="125" t="s">
        <v>120</v>
      </c>
      <c r="J4" s="126"/>
      <c r="K4" s="127"/>
      <c r="L4" s="130" t="s">
        <v>121</v>
      </c>
      <c r="M4" s="131"/>
      <c r="N4" s="132"/>
      <c r="P4" s="99" t="s">
        <v>122</v>
      </c>
      <c r="Q4" s="99"/>
      <c r="R4" s="128" t="s">
        <v>149</v>
      </c>
      <c r="S4" s="128"/>
      <c r="T4" s="129" t="s">
        <v>120</v>
      </c>
      <c r="U4" s="129"/>
      <c r="V4" s="115" t="s">
        <v>123</v>
      </c>
      <c r="W4" s="115"/>
    </row>
    <row r="5" spans="1:23" ht="36" x14ac:dyDescent="0.45">
      <c r="A5" s="122"/>
      <c r="B5" s="123"/>
      <c r="C5" s="38" t="s">
        <v>124</v>
      </c>
      <c r="D5" s="38" t="s">
        <v>94</v>
      </c>
      <c r="E5" s="38" t="s">
        <v>95</v>
      </c>
      <c r="F5" s="38" t="s">
        <v>124</v>
      </c>
      <c r="G5" s="38" t="s">
        <v>94</v>
      </c>
      <c r="H5" s="38" t="s">
        <v>95</v>
      </c>
      <c r="I5" s="38" t="s">
        <v>124</v>
      </c>
      <c r="J5" s="38" t="s">
        <v>94</v>
      </c>
      <c r="K5" s="38" t="s">
        <v>95</v>
      </c>
      <c r="L5" s="66" t="s">
        <v>124</v>
      </c>
      <c r="M5" s="66" t="s">
        <v>94</v>
      </c>
      <c r="N5" s="66" t="s">
        <v>95</v>
      </c>
      <c r="P5" s="39" t="s">
        <v>125</v>
      </c>
      <c r="Q5" s="39" t="s">
        <v>126</v>
      </c>
      <c r="R5" s="39" t="s">
        <v>127</v>
      </c>
      <c r="S5" s="39" t="s">
        <v>128</v>
      </c>
      <c r="T5" s="39" t="s">
        <v>127</v>
      </c>
      <c r="U5" s="39" t="s">
        <v>126</v>
      </c>
      <c r="V5" s="39" t="s">
        <v>129</v>
      </c>
      <c r="W5" s="39" t="s">
        <v>126</v>
      </c>
    </row>
    <row r="6" spans="1:23" x14ac:dyDescent="0.45">
      <c r="A6" s="28" t="s">
        <v>130</v>
      </c>
      <c r="B6" s="40">
        <f>SUM(B7:B53)</f>
        <v>194207628</v>
      </c>
      <c r="C6" s="40">
        <f>SUM(C7:C53)</f>
        <v>161706031</v>
      </c>
      <c r="D6" s="40">
        <f>SUM(D7:D53)</f>
        <v>81144953</v>
      </c>
      <c r="E6" s="41">
        <f>SUM(E7:E53)</f>
        <v>80561078</v>
      </c>
      <c r="F6" s="41">
        <f t="shared" ref="F6:T6" si="0">SUM(F7:F53)</f>
        <v>32353514</v>
      </c>
      <c r="G6" s="41">
        <f>SUM(G7:G53)</f>
        <v>16227208</v>
      </c>
      <c r="H6" s="41">
        <f t="shared" ref="H6:N6" si="1">SUM(H7:H53)</f>
        <v>16126306</v>
      </c>
      <c r="I6" s="41">
        <f>SUM(I7:I53)</f>
        <v>117601</v>
      </c>
      <c r="J6" s="41">
        <f t="shared" si="1"/>
        <v>58690</v>
      </c>
      <c r="K6" s="41">
        <f t="shared" si="1"/>
        <v>58911</v>
      </c>
      <c r="L6" s="67">
        <f>SUM(L7:L53)</f>
        <v>30482</v>
      </c>
      <c r="M6" s="67">
        <f t="shared" si="1"/>
        <v>19294</v>
      </c>
      <c r="N6" s="67">
        <f t="shared" si="1"/>
        <v>11188</v>
      </c>
      <c r="O6" s="42"/>
      <c r="P6" s="41">
        <f>SUM(P7:P53)</f>
        <v>177126180</v>
      </c>
      <c r="Q6" s="43">
        <f>C6/P6</f>
        <v>0.91294257573894499</v>
      </c>
      <c r="R6" s="41">
        <f t="shared" si="0"/>
        <v>34262000</v>
      </c>
      <c r="S6" s="44">
        <f>F6/R6</f>
        <v>0.94429729729729728</v>
      </c>
      <c r="T6" s="41">
        <f t="shared" si="0"/>
        <v>205240</v>
      </c>
      <c r="U6" s="44">
        <f>I6/T6</f>
        <v>0.57299259403625025</v>
      </c>
      <c r="V6" s="41">
        <f t="shared" ref="V6" si="2">SUM(V7:V53)</f>
        <v>424210</v>
      </c>
      <c r="W6" s="44">
        <f>L6/V6</f>
        <v>7.1855920416774716E-2</v>
      </c>
    </row>
    <row r="7" spans="1:23" x14ac:dyDescent="0.45">
      <c r="A7" s="45" t="s">
        <v>13</v>
      </c>
      <c r="B7" s="40">
        <v>7970450</v>
      </c>
      <c r="C7" s="40">
        <v>6470558</v>
      </c>
      <c r="D7" s="40">
        <v>3246933</v>
      </c>
      <c r="E7" s="41">
        <v>3223625</v>
      </c>
      <c r="F7" s="46">
        <v>1498200</v>
      </c>
      <c r="G7" s="41">
        <v>751108</v>
      </c>
      <c r="H7" s="41">
        <v>747092</v>
      </c>
      <c r="I7" s="41">
        <v>873</v>
      </c>
      <c r="J7" s="41">
        <v>429</v>
      </c>
      <c r="K7" s="41">
        <v>444</v>
      </c>
      <c r="L7" s="67">
        <v>819</v>
      </c>
      <c r="M7" s="67">
        <v>538</v>
      </c>
      <c r="N7" s="67">
        <v>281</v>
      </c>
      <c r="O7" s="42"/>
      <c r="P7" s="41">
        <v>7433760</v>
      </c>
      <c r="Q7" s="43">
        <v>0.87042869288220226</v>
      </c>
      <c r="R7" s="47">
        <v>1518500</v>
      </c>
      <c r="S7" s="43">
        <v>0.98663154428712541</v>
      </c>
      <c r="T7" s="41">
        <v>900</v>
      </c>
      <c r="U7" s="44">
        <v>0.97</v>
      </c>
      <c r="V7" s="41">
        <v>10020</v>
      </c>
      <c r="W7" s="44">
        <v>8.1736526946107779E-2</v>
      </c>
    </row>
    <row r="8" spans="1:23" x14ac:dyDescent="0.45">
      <c r="A8" s="45" t="s">
        <v>14</v>
      </c>
      <c r="B8" s="40">
        <v>2052245</v>
      </c>
      <c r="C8" s="40">
        <v>1860968</v>
      </c>
      <c r="D8" s="40">
        <v>933295</v>
      </c>
      <c r="E8" s="41">
        <v>927673</v>
      </c>
      <c r="F8" s="46">
        <v>188570</v>
      </c>
      <c r="G8" s="41">
        <v>94733</v>
      </c>
      <c r="H8" s="41">
        <v>93837</v>
      </c>
      <c r="I8" s="41">
        <v>2422</v>
      </c>
      <c r="J8" s="41">
        <v>1216</v>
      </c>
      <c r="K8" s="41">
        <v>1206</v>
      </c>
      <c r="L8" s="67">
        <v>285</v>
      </c>
      <c r="M8" s="67">
        <v>199</v>
      </c>
      <c r="N8" s="67">
        <v>86</v>
      </c>
      <c r="O8" s="42"/>
      <c r="P8" s="41">
        <v>1921955</v>
      </c>
      <c r="Q8" s="43">
        <v>0.96826824769570563</v>
      </c>
      <c r="R8" s="47">
        <v>186500</v>
      </c>
      <c r="S8" s="43">
        <v>1.0110991957104558</v>
      </c>
      <c r="T8" s="41">
        <v>3900</v>
      </c>
      <c r="U8" s="44">
        <v>0.62102564102564106</v>
      </c>
      <c r="V8" s="41">
        <v>1450</v>
      </c>
      <c r="W8" s="44">
        <v>0.19655172413793104</v>
      </c>
    </row>
    <row r="9" spans="1:23" x14ac:dyDescent="0.45">
      <c r="A9" s="45" t="s">
        <v>15</v>
      </c>
      <c r="B9" s="40">
        <v>1972674</v>
      </c>
      <c r="C9" s="40">
        <v>1727737</v>
      </c>
      <c r="D9" s="40">
        <v>866808</v>
      </c>
      <c r="E9" s="41">
        <v>860929</v>
      </c>
      <c r="F9" s="46">
        <v>244765</v>
      </c>
      <c r="G9" s="41">
        <v>122847</v>
      </c>
      <c r="H9" s="41">
        <v>121918</v>
      </c>
      <c r="I9" s="41">
        <v>99</v>
      </c>
      <c r="J9" s="41">
        <v>50</v>
      </c>
      <c r="K9" s="41">
        <v>49</v>
      </c>
      <c r="L9" s="67">
        <v>73</v>
      </c>
      <c r="M9" s="67">
        <v>52</v>
      </c>
      <c r="N9" s="67">
        <v>21</v>
      </c>
      <c r="O9" s="42"/>
      <c r="P9" s="41">
        <v>1879585</v>
      </c>
      <c r="Q9" s="43">
        <v>0.91921195370254605</v>
      </c>
      <c r="R9" s="47">
        <v>227500</v>
      </c>
      <c r="S9" s="43">
        <v>1.0758901098901099</v>
      </c>
      <c r="T9" s="41">
        <v>360</v>
      </c>
      <c r="U9" s="44">
        <v>0.27500000000000002</v>
      </c>
      <c r="V9" s="41">
        <v>1040</v>
      </c>
      <c r="W9" s="44">
        <v>7.0192307692307693E-2</v>
      </c>
    </row>
    <row r="10" spans="1:23" x14ac:dyDescent="0.45">
      <c r="A10" s="45" t="s">
        <v>16</v>
      </c>
      <c r="B10" s="40">
        <v>3564258</v>
      </c>
      <c r="C10" s="40">
        <v>2821931</v>
      </c>
      <c r="D10" s="40">
        <v>1415685</v>
      </c>
      <c r="E10" s="41">
        <v>1406246</v>
      </c>
      <c r="F10" s="46">
        <v>741724</v>
      </c>
      <c r="G10" s="41">
        <v>371758</v>
      </c>
      <c r="H10" s="41">
        <v>369966</v>
      </c>
      <c r="I10" s="41">
        <v>55</v>
      </c>
      <c r="J10" s="41">
        <v>21</v>
      </c>
      <c r="K10" s="41">
        <v>34</v>
      </c>
      <c r="L10" s="67">
        <v>548</v>
      </c>
      <c r="M10" s="67">
        <v>310</v>
      </c>
      <c r="N10" s="67">
        <v>238</v>
      </c>
      <c r="O10" s="42"/>
      <c r="P10" s="41">
        <v>3171035</v>
      </c>
      <c r="Q10" s="43">
        <v>0.88990849990618204</v>
      </c>
      <c r="R10" s="47">
        <v>854400</v>
      </c>
      <c r="S10" s="43">
        <v>0.86812265917602993</v>
      </c>
      <c r="T10" s="41">
        <v>340</v>
      </c>
      <c r="U10" s="44">
        <v>0.16176470588235295</v>
      </c>
      <c r="V10" s="41">
        <v>12240</v>
      </c>
      <c r="W10" s="44">
        <v>4.477124183006536E-2</v>
      </c>
    </row>
    <row r="11" spans="1:23" x14ac:dyDescent="0.45">
      <c r="A11" s="45" t="s">
        <v>17</v>
      </c>
      <c r="B11" s="40">
        <v>1595583</v>
      </c>
      <c r="C11" s="40">
        <v>1499175</v>
      </c>
      <c r="D11" s="40">
        <v>751388</v>
      </c>
      <c r="E11" s="41">
        <v>747787</v>
      </c>
      <c r="F11" s="46">
        <v>96202</v>
      </c>
      <c r="G11" s="41">
        <v>48403</v>
      </c>
      <c r="H11" s="41">
        <v>47799</v>
      </c>
      <c r="I11" s="41">
        <v>67</v>
      </c>
      <c r="J11" s="41">
        <v>34</v>
      </c>
      <c r="K11" s="41">
        <v>33</v>
      </c>
      <c r="L11" s="67">
        <v>139</v>
      </c>
      <c r="M11" s="67">
        <v>128</v>
      </c>
      <c r="N11" s="67">
        <v>11</v>
      </c>
      <c r="O11" s="42"/>
      <c r="P11" s="41">
        <v>1523455</v>
      </c>
      <c r="Q11" s="43">
        <v>0.98406254205079902</v>
      </c>
      <c r="R11" s="47">
        <v>87900</v>
      </c>
      <c r="S11" s="43">
        <v>1.094448236632537</v>
      </c>
      <c r="T11" s="41">
        <v>140</v>
      </c>
      <c r="U11" s="44">
        <v>0.47857142857142859</v>
      </c>
      <c r="V11" s="41">
        <v>1280</v>
      </c>
      <c r="W11" s="44">
        <v>0.10859375</v>
      </c>
    </row>
    <row r="12" spans="1:23" x14ac:dyDescent="0.45">
      <c r="A12" s="45" t="s">
        <v>18</v>
      </c>
      <c r="B12" s="40">
        <v>1746998</v>
      </c>
      <c r="C12" s="40">
        <v>1668631</v>
      </c>
      <c r="D12" s="40">
        <v>836832</v>
      </c>
      <c r="E12" s="41">
        <v>831799</v>
      </c>
      <c r="F12" s="46">
        <v>78015</v>
      </c>
      <c r="G12" s="41">
        <v>39063</v>
      </c>
      <c r="H12" s="41">
        <v>38952</v>
      </c>
      <c r="I12" s="41">
        <v>161</v>
      </c>
      <c r="J12" s="41">
        <v>80</v>
      </c>
      <c r="K12" s="41">
        <v>81</v>
      </c>
      <c r="L12" s="67">
        <v>191</v>
      </c>
      <c r="M12" s="67">
        <v>95</v>
      </c>
      <c r="N12" s="67">
        <v>96</v>
      </c>
      <c r="O12" s="42"/>
      <c r="P12" s="41">
        <v>1736595</v>
      </c>
      <c r="Q12" s="43">
        <v>0.96086364408512059</v>
      </c>
      <c r="R12" s="47">
        <v>61700</v>
      </c>
      <c r="S12" s="43">
        <v>1.2644246353322528</v>
      </c>
      <c r="T12" s="41">
        <v>340</v>
      </c>
      <c r="U12" s="44">
        <v>0.47352941176470587</v>
      </c>
      <c r="V12" s="41">
        <v>570</v>
      </c>
      <c r="W12" s="44">
        <v>0.3350877192982456</v>
      </c>
    </row>
    <row r="13" spans="1:23" x14ac:dyDescent="0.45">
      <c r="A13" s="45" t="s">
        <v>19</v>
      </c>
      <c r="B13" s="40">
        <v>2978783</v>
      </c>
      <c r="C13" s="40">
        <v>2769954</v>
      </c>
      <c r="D13" s="40">
        <v>1390053</v>
      </c>
      <c r="E13" s="41">
        <v>1379901</v>
      </c>
      <c r="F13" s="46">
        <v>208191</v>
      </c>
      <c r="G13" s="41">
        <v>104579</v>
      </c>
      <c r="H13" s="41">
        <v>103612</v>
      </c>
      <c r="I13" s="41">
        <v>253</v>
      </c>
      <c r="J13" s="41">
        <v>126</v>
      </c>
      <c r="K13" s="41">
        <v>127</v>
      </c>
      <c r="L13" s="67">
        <v>385</v>
      </c>
      <c r="M13" s="67">
        <v>264</v>
      </c>
      <c r="N13" s="67">
        <v>121</v>
      </c>
      <c r="O13" s="42"/>
      <c r="P13" s="41">
        <v>2910040</v>
      </c>
      <c r="Q13" s="43">
        <v>0.95186114280216083</v>
      </c>
      <c r="R13" s="47">
        <v>178600</v>
      </c>
      <c r="S13" s="43">
        <v>1.1656830907054871</v>
      </c>
      <c r="T13" s="41">
        <v>660</v>
      </c>
      <c r="U13" s="44">
        <v>0.38333333333333336</v>
      </c>
      <c r="V13" s="41">
        <v>11240</v>
      </c>
      <c r="W13" s="44">
        <v>3.4252669039145908E-2</v>
      </c>
    </row>
    <row r="14" spans="1:23" x14ac:dyDescent="0.45">
      <c r="A14" s="45" t="s">
        <v>20</v>
      </c>
      <c r="B14" s="40">
        <v>4656860</v>
      </c>
      <c r="C14" s="40">
        <v>3784440</v>
      </c>
      <c r="D14" s="40">
        <v>1899138</v>
      </c>
      <c r="E14" s="41">
        <v>1885302</v>
      </c>
      <c r="F14" s="46">
        <v>871237</v>
      </c>
      <c r="G14" s="41">
        <v>437007</v>
      </c>
      <c r="H14" s="41">
        <v>434230</v>
      </c>
      <c r="I14" s="41">
        <v>370</v>
      </c>
      <c r="J14" s="41">
        <v>176</v>
      </c>
      <c r="K14" s="41">
        <v>194</v>
      </c>
      <c r="L14" s="67">
        <v>813</v>
      </c>
      <c r="M14" s="67">
        <v>427</v>
      </c>
      <c r="N14" s="67">
        <v>386</v>
      </c>
      <c r="O14" s="42"/>
      <c r="P14" s="41">
        <v>4064675</v>
      </c>
      <c r="Q14" s="43">
        <v>0.93105598848616433</v>
      </c>
      <c r="R14" s="47">
        <v>892500</v>
      </c>
      <c r="S14" s="43">
        <v>0.97617591036414564</v>
      </c>
      <c r="T14" s="41">
        <v>960</v>
      </c>
      <c r="U14" s="44">
        <v>0.38541666666666669</v>
      </c>
      <c r="V14" s="41">
        <v>6190</v>
      </c>
      <c r="W14" s="44">
        <v>0.13134087237479805</v>
      </c>
    </row>
    <row r="15" spans="1:23" x14ac:dyDescent="0.45">
      <c r="A15" s="48" t="s">
        <v>21</v>
      </c>
      <c r="B15" s="40">
        <v>3094384</v>
      </c>
      <c r="C15" s="40">
        <v>2710431</v>
      </c>
      <c r="D15" s="40">
        <v>1359974</v>
      </c>
      <c r="E15" s="41">
        <v>1350457</v>
      </c>
      <c r="F15" s="46">
        <v>382545</v>
      </c>
      <c r="G15" s="41">
        <v>192364</v>
      </c>
      <c r="H15" s="41">
        <v>190181</v>
      </c>
      <c r="I15" s="41">
        <v>829</v>
      </c>
      <c r="J15" s="41">
        <v>413</v>
      </c>
      <c r="K15" s="41">
        <v>416</v>
      </c>
      <c r="L15" s="67">
        <v>579</v>
      </c>
      <c r="M15" s="67">
        <v>392</v>
      </c>
      <c r="N15" s="67">
        <v>187</v>
      </c>
      <c r="O15" s="42"/>
      <c r="P15" s="41">
        <v>2869350</v>
      </c>
      <c r="Q15" s="43">
        <v>0.9446149824873229</v>
      </c>
      <c r="R15" s="47">
        <v>375900</v>
      </c>
      <c r="S15" s="43">
        <v>1.0176775738228252</v>
      </c>
      <c r="T15" s="41">
        <v>1320</v>
      </c>
      <c r="U15" s="44">
        <v>0.62803030303030305</v>
      </c>
      <c r="V15" s="41">
        <v>4610</v>
      </c>
      <c r="W15" s="44">
        <v>0.12559652928416487</v>
      </c>
    </row>
    <row r="16" spans="1:23" x14ac:dyDescent="0.45">
      <c r="A16" s="45" t="s">
        <v>22</v>
      </c>
      <c r="B16" s="40">
        <v>3014128</v>
      </c>
      <c r="C16" s="40">
        <v>2162512</v>
      </c>
      <c r="D16" s="40">
        <v>1085568</v>
      </c>
      <c r="E16" s="41">
        <v>1076944</v>
      </c>
      <c r="F16" s="46">
        <v>851117</v>
      </c>
      <c r="G16" s="41">
        <v>426775</v>
      </c>
      <c r="H16" s="41">
        <v>424342</v>
      </c>
      <c r="I16" s="41">
        <v>230</v>
      </c>
      <c r="J16" s="41">
        <v>97</v>
      </c>
      <c r="K16" s="41">
        <v>133</v>
      </c>
      <c r="L16" s="67">
        <v>269</v>
      </c>
      <c r="M16" s="67">
        <v>160</v>
      </c>
      <c r="N16" s="67">
        <v>109</v>
      </c>
      <c r="O16" s="42"/>
      <c r="P16" s="41">
        <v>2506095</v>
      </c>
      <c r="Q16" s="43">
        <v>0.86290104724681227</v>
      </c>
      <c r="R16" s="47">
        <v>887500</v>
      </c>
      <c r="S16" s="43">
        <v>0.95900507042253524</v>
      </c>
      <c r="T16" s="41">
        <v>440</v>
      </c>
      <c r="U16" s="44">
        <v>0.52272727272727271</v>
      </c>
      <c r="V16" s="41">
        <v>1390</v>
      </c>
      <c r="W16" s="44">
        <v>0.19352517985611511</v>
      </c>
    </row>
    <row r="17" spans="1:23" x14ac:dyDescent="0.45">
      <c r="A17" s="45" t="s">
        <v>23</v>
      </c>
      <c r="B17" s="40">
        <v>11611732</v>
      </c>
      <c r="C17" s="40">
        <v>9911123</v>
      </c>
      <c r="D17" s="40">
        <v>4980454</v>
      </c>
      <c r="E17" s="41">
        <v>4930669</v>
      </c>
      <c r="F17" s="46">
        <v>1680668</v>
      </c>
      <c r="G17" s="41">
        <v>841635</v>
      </c>
      <c r="H17" s="41">
        <v>839033</v>
      </c>
      <c r="I17" s="41">
        <v>18100</v>
      </c>
      <c r="J17" s="41">
        <v>9064</v>
      </c>
      <c r="K17" s="41">
        <v>9036</v>
      </c>
      <c r="L17" s="67">
        <v>1841</v>
      </c>
      <c r="M17" s="67">
        <v>1056</v>
      </c>
      <c r="N17" s="67">
        <v>785</v>
      </c>
      <c r="O17" s="42"/>
      <c r="P17" s="41">
        <v>10836010</v>
      </c>
      <c r="Q17" s="43">
        <v>0.91464690416490946</v>
      </c>
      <c r="R17" s="47">
        <v>659400</v>
      </c>
      <c r="S17" s="43">
        <v>2.5487837427964815</v>
      </c>
      <c r="T17" s="41">
        <v>37920</v>
      </c>
      <c r="U17" s="44">
        <v>0.47732067510548526</v>
      </c>
      <c r="V17" s="41">
        <v>19350</v>
      </c>
      <c r="W17" s="44">
        <v>9.5142118863049102E-2</v>
      </c>
    </row>
    <row r="18" spans="1:23" x14ac:dyDescent="0.45">
      <c r="A18" s="45" t="s">
        <v>24</v>
      </c>
      <c r="B18" s="40">
        <v>9921898</v>
      </c>
      <c r="C18" s="40">
        <v>8212781</v>
      </c>
      <c r="D18" s="40">
        <v>4123178</v>
      </c>
      <c r="E18" s="41">
        <v>4089603</v>
      </c>
      <c r="F18" s="46">
        <v>1706991</v>
      </c>
      <c r="G18" s="41">
        <v>855293</v>
      </c>
      <c r="H18" s="41">
        <v>851698</v>
      </c>
      <c r="I18" s="41">
        <v>827</v>
      </c>
      <c r="J18" s="41">
        <v>373</v>
      </c>
      <c r="K18" s="41">
        <v>454</v>
      </c>
      <c r="L18" s="67">
        <v>1299</v>
      </c>
      <c r="M18" s="67">
        <v>784</v>
      </c>
      <c r="N18" s="67">
        <v>515</v>
      </c>
      <c r="O18" s="42"/>
      <c r="P18" s="41">
        <v>8816645</v>
      </c>
      <c r="Q18" s="43">
        <v>0.9315086407584745</v>
      </c>
      <c r="R18" s="47">
        <v>643300</v>
      </c>
      <c r="S18" s="43">
        <v>2.6534913726099796</v>
      </c>
      <c r="T18" s="41">
        <v>4860</v>
      </c>
      <c r="U18" s="44">
        <v>0.17016460905349795</v>
      </c>
      <c r="V18" s="41">
        <v>14430</v>
      </c>
      <c r="W18" s="44">
        <v>9.0020790020790026E-2</v>
      </c>
    </row>
    <row r="19" spans="1:23" x14ac:dyDescent="0.45">
      <c r="A19" s="45" t="s">
        <v>25</v>
      </c>
      <c r="B19" s="40">
        <v>21347507</v>
      </c>
      <c r="C19" s="40">
        <v>15960834</v>
      </c>
      <c r="D19" s="40">
        <v>8015306</v>
      </c>
      <c r="E19" s="41">
        <v>7945528</v>
      </c>
      <c r="F19" s="46">
        <v>5367618</v>
      </c>
      <c r="G19" s="41">
        <v>2692471</v>
      </c>
      <c r="H19" s="41">
        <v>2675147</v>
      </c>
      <c r="I19" s="41">
        <v>13670</v>
      </c>
      <c r="J19" s="41">
        <v>6786</v>
      </c>
      <c r="K19" s="41">
        <v>6884</v>
      </c>
      <c r="L19" s="67">
        <v>5385</v>
      </c>
      <c r="M19" s="67">
        <v>3290</v>
      </c>
      <c r="N19" s="67">
        <v>2095</v>
      </c>
      <c r="O19" s="42"/>
      <c r="P19" s="41">
        <v>17678890</v>
      </c>
      <c r="Q19" s="43">
        <v>0.902818785568551</v>
      </c>
      <c r="R19" s="47">
        <v>10135750</v>
      </c>
      <c r="S19" s="43">
        <v>0.52957284858051945</v>
      </c>
      <c r="T19" s="41">
        <v>43840</v>
      </c>
      <c r="U19" s="44">
        <v>0.31181569343065696</v>
      </c>
      <c r="V19" s="41">
        <v>50350</v>
      </c>
      <c r="W19" s="44">
        <v>0.10695134061569017</v>
      </c>
    </row>
    <row r="20" spans="1:23" x14ac:dyDescent="0.45">
      <c r="A20" s="45" t="s">
        <v>26</v>
      </c>
      <c r="B20" s="40">
        <v>14422117</v>
      </c>
      <c r="C20" s="40">
        <v>11073605</v>
      </c>
      <c r="D20" s="40">
        <v>5557538</v>
      </c>
      <c r="E20" s="41">
        <v>5516067</v>
      </c>
      <c r="F20" s="46">
        <v>3339463</v>
      </c>
      <c r="G20" s="41">
        <v>1672999</v>
      </c>
      <c r="H20" s="41">
        <v>1666464</v>
      </c>
      <c r="I20" s="41">
        <v>6117</v>
      </c>
      <c r="J20" s="41">
        <v>3054</v>
      </c>
      <c r="K20" s="41">
        <v>3063</v>
      </c>
      <c r="L20" s="67">
        <v>2932</v>
      </c>
      <c r="M20" s="67">
        <v>1744</v>
      </c>
      <c r="N20" s="67">
        <v>1188</v>
      </c>
      <c r="O20" s="42"/>
      <c r="P20" s="41">
        <v>11882835</v>
      </c>
      <c r="Q20" s="43">
        <v>0.93189924794882706</v>
      </c>
      <c r="R20" s="47">
        <v>1939900</v>
      </c>
      <c r="S20" s="43">
        <v>1.7214614155368833</v>
      </c>
      <c r="T20" s="41">
        <v>11740</v>
      </c>
      <c r="U20" s="44">
        <v>0.52103918228279389</v>
      </c>
      <c r="V20" s="41">
        <v>25060</v>
      </c>
      <c r="W20" s="44">
        <v>0.11699920191540303</v>
      </c>
    </row>
    <row r="21" spans="1:23" x14ac:dyDescent="0.45">
      <c r="A21" s="45" t="s">
        <v>27</v>
      </c>
      <c r="B21" s="40">
        <v>3565524</v>
      </c>
      <c r="C21" s="40">
        <v>2993113</v>
      </c>
      <c r="D21" s="40">
        <v>1500607</v>
      </c>
      <c r="E21" s="41">
        <v>1492506</v>
      </c>
      <c r="F21" s="46">
        <v>571690</v>
      </c>
      <c r="G21" s="41">
        <v>286750</v>
      </c>
      <c r="H21" s="41">
        <v>284940</v>
      </c>
      <c r="I21" s="41">
        <v>77</v>
      </c>
      <c r="J21" s="41">
        <v>35</v>
      </c>
      <c r="K21" s="41">
        <v>42</v>
      </c>
      <c r="L21" s="67">
        <v>644</v>
      </c>
      <c r="M21" s="67">
        <v>405</v>
      </c>
      <c r="N21" s="67">
        <v>239</v>
      </c>
      <c r="O21" s="42"/>
      <c r="P21" s="41">
        <v>3293905</v>
      </c>
      <c r="Q21" s="43">
        <v>0.90868224797011454</v>
      </c>
      <c r="R21" s="47">
        <v>584800</v>
      </c>
      <c r="S21" s="43">
        <v>0.97758207934336527</v>
      </c>
      <c r="T21" s="41">
        <v>440</v>
      </c>
      <c r="U21" s="44">
        <v>0.17499999999999999</v>
      </c>
      <c r="V21" s="41">
        <v>4280</v>
      </c>
      <c r="W21" s="44">
        <v>0.15046728971962617</v>
      </c>
    </row>
    <row r="22" spans="1:23" x14ac:dyDescent="0.45">
      <c r="A22" s="45" t="s">
        <v>28</v>
      </c>
      <c r="B22" s="40">
        <v>1681267</v>
      </c>
      <c r="C22" s="40">
        <v>1494742</v>
      </c>
      <c r="D22" s="40">
        <v>749388</v>
      </c>
      <c r="E22" s="41">
        <v>745354</v>
      </c>
      <c r="F22" s="46">
        <v>186221</v>
      </c>
      <c r="G22" s="41">
        <v>93343</v>
      </c>
      <c r="H22" s="41">
        <v>92878</v>
      </c>
      <c r="I22" s="41">
        <v>217</v>
      </c>
      <c r="J22" s="41">
        <v>107</v>
      </c>
      <c r="K22" s="41">
        <v>110</v>
      </c>
      <c r="L22" s="67">
        <v>87</v>
      </c>
      <c r="M22" s="67">
        <v>46</v>
      </c>
      <c r="N22" s="67">
        <v>41</v>
      </c>
      <c r="O22" s="42"/>
      <c r="P22" s="41">
        <v>1611720</v>
      </c>
      <c r="Q22" s="43">
        <v>0.92742039560221379</v>
      </c>
      <c r="R22" s="47">
        <v>176600</v>
      </c>
      <c r="S22" s="43">
        <v>1.0544790486976217</v>
      </c>
      <c r="T22" s="41">
        <v>540</v>
      </c>
      <c r="U22" s="44">
        <v>0.40185185185185185</v>
      </c>
      <c r="V22" s="41">
        <v>820</v>
      </c>
      <c r="W22" s="44">
        <v>0.10609756097560975</v>
      </c>
    </row>
    <row r="23" spans="1:23" x14ac:dyDescent="0.45">
      <c r="A23" s="45" t="s">
        <v>29</v>
      </c>
      <c r="B23" s="40">
        <v>1740808</v>
      </c>
      <c r="C23" s="40">
        <v>1533777</v>
      </c>
      <c r="D23" s="40">
        <v>769105</v>
      </c>
      <c r="E23" s="41">
        <v>764672</v>
      </c>
      <c r="F23" s="46">
        <v>205751</v>
      </c>
      <c r="G23" s="41">
        <v>103234</v>
      </c>
      <c r="H23" s="41">
        <v>102517</v>
      </c>
      <c r="I23" s="41">
        <v>1009</v>
      </c>
      <c r="J23" s="41">
        <v>503</v>
      </c>
      <c r="K23" s="41">
        <v>506</v>
      </c>
      <c r="L23" s="67">
        <v>271</v>
      </c>
      <c r="M23" s="67">
        <v>204</v>
      </c>
      <c r="N23" s="67">
        <v>67</v>
      </c>
      <c r="O23" s="42"/>
      <c r="P23" s="41">
        <v>1620330</v>
      </c>
      <c r="Q23" s="43">
        <v>0.94658310344189145</v>
      </c>
      <c r="R23" s="47">
        <v>220900</v>
      </c>
      <c r="S23" s="43">
        <v>0.93142145767315532</v>
      </c>
      <c r="T23" s="41">
        <v>1280</v>
      </c>
      <c r="U23" s="44">
        <v>0.78828125000000004</v>
      </c>
      <c r="V23" s="41">
        <v>6840</v>
      </c>
      <c r="W23" s="44">
        <v>3.9619883040935673E-2</v>
      </c>
    </row>
    <row r="24" spans="1:23" x14ac:dyDescent="0.45">
      <c r="A24" s="45" t="s">
        <v>30</v>
      </c>
      <c r="B24" s="40">
        <v>1197677</v>
      </c>
      <c r="C24" s="40">
        <v>1054275</v>
      </c>
      <c r="D24" s="40">
        <v>528921</v>
      </c>
      <c r="E24" s="41">
        <v>525354</v>
      </c>
      <c r="F24" s="46">
        <v>142926</v>
      </c>
      <c r="G24" s="41">
        <v>71692</v>
      </c>
      <c r="H24" s="41">
        <v>71234</v>
      </c>
      <c r="I24" s="41">
        <v>63</v>
      </c>
      <c r="J24" s="41">
        <v>21</v>
      </c>
      <c r="K24" s="41">
        <v>42</v>
      </c>
      <c r="L24" s="67">
        <v>413</v>
      </c>
      <c r="M24" s="67">
        <v>274</v>
      </c>
      <c r="N24" s="67">
        <v>139</v>
      </c>
      <c r="O24" s="42"/>
      <c r="P24" s="41">
        <v>1125370</v>
      </c>
      <c r="Q24" s="43">
        <v>0.93682522192701068</v>
      </c>
      <c r="R24" s="47">
        <v>145200</v>
      </c>
      <c r="S24" s="43">
        <v>0.98433884297520657</v>
      </c>
      <c r="T24" s="41">
        <v>240</v>
      </c>
      <c r="U24" s="44">
        <v>0.26250000000000001</v>
      </c>
      <c r="V24" s="41">
        <v>8330</v>
      </c>
      <c r="W24" s="44">
        <v>4.9579831932773107E-2</v>
      </c>
    </row>
    <row r="25" spans="1:23" x14ac:dyDescent="0.45">
      <c r="A25" s="45" t="s">
        <v>31</v>
      </c>
      <c r="B25" s="40">
        <v>1277739</v>
      </c>
      <c r="C25" s="40">
        <v>1127238</v>
      </c>
      <c r="D25" s="40">
        <v>565340</v>
      </c>
      <c r="E25" s="41">
        <v>561898</v>
      </c>
      <c r="F25" s="46">
        <v>150283</v>
      </c>
      <c r="G25" s="41">
        <v>75407</v>
      </c>
      <c r="H25" s="41">
        <v>74876</v>
      </c>
      <c r="I25" s="41">
        <v>32</v>
      </c>
      <c r="J25" s="41">
        <v>12</v>
      </c>
      <c r="K25" s="41">
        <v>20</v>
      </c>
      <c r="L25" s="67">
        <v>186</v>
      </c>
      <c r="M25" s="67">
        <v>151</v>
      </c>
      <c r="N25" s="67">
        <v>35</v>
      </c>
      <c r="O25" s="42"/>
      <c r="P25" s="41">
        <v>1271190</v>
      </c>
      <c r="Q25" s="43">
        <v>0.88675807707738419</v>
      </c>
      <c r="R25" s="47">
        <v>139400</v>
      </c>
      <c r="S25" s="43">
        <v>1.0780703012912483</v>
      </c>
      <c r="T25" s="41">
        <v>480</v>
      </c>
      <c r="U25" s="44">
        <v>6.6666666666666666E-2</v>
      </c>
      <c r="V25" s="41">
        <v>4680</v>
      </c>
      <c r="W25" s="44">
        <v>3.9743589743589741E-2</v>
      </c>
    </row>
    <row r="26" spans="1:23" x14ac:dyDescent="0.45">
      <c r="A26" s="45" t="s">
        <v>32</v>
      </c>
      <c r="B26" s="40">
        <v>3251896</v>
      </c>
      <c r="C26" s="40">
        <v>2960266</v>
      </c>
      <c r="D26" s="40">
        <v>1484366</v>
      </c>
      <c r="E26" s="41">
        <v>1475900</v>
      </c>
      <c r="F26" s="46">
        <v>290592</v>
      </c>
      <c r="G26" s="41">
        <v>145808</v>
      </c>
      <c r="H26" s="41">
        <v>144784</v>
      </c>
      <c r="I26" s="41">
        <v>122</v>
      </c>
      <c r="J26" s="41">
        <v>55</v>
      </c>
      <c r="K26" s="41">
        <v>67</v>
      </c>
      <c r="L26" s="67">
        <v>916</v>
      </c>
      <c r="M26" s="67">
        <v>566</v>
      </c>
      <c r="N26" s="67">
        <v>350</v>
      </c>
      <c r="O26" s="42"/>
      <c r="P26" s="41">
        <v>3174370</v>
      </c>
      <c r="Q26" s="43">
        <v>0.93255228596540418</v>
      </c>
      <c r="R26" s="47">
        <v>268100</v>
      </c>
      <c r="S26" s="43">
        <v>1.0838940693770982</v>
      </c>
      <c r="T26" s="41">
        <v>140</v>
      </c>
      <c r="U26" s="44">
        <v>0.87142857142857144</v>
      </c>
      <c r="V26" s="41">
        <v>16310</v>
      </c>
      <c r="W26" s="44">
        <v>5.6161863887185776E-2</v>
      </c>
    </row>
    <row r="27" spans="1:23" x14ac:dyDescent="0.45">
      <c r="A27" s="45" t="s">
        <v>33</v>
      </c>
      <c r="B27" s="40">
        <v>3127783</v>
      </c>
      <c r="C27" s="40">
        <v>2786386</v>
      </c>
      <c r="D27" s="40">
        <v>1396017</v>
      </c>
      <c r="E27" s="41">
        <v>1390369</v>
      </c>
      <c r="F27" s="46">
        <v>339068</v>
      </c>
      <c r="G27" s="41">
        <v>170677</v>
      </c>
      <c r="H27" s="41">
        <v>168391</v>
      </c>
      <c r="I27" s="41">
        <v>2140</v>
      </c>
      <c r="J27" s="41">
        <v>1066</v>
      </c>
      <c r="K27" s="41">
        <v>1074</v>
      </c>
      <c r="L27" s="67">
        <v>189</v>
      </c>
      <c r="M27" s="67">
        <v>150</v>
      </c>
      <c r="N27" s="67">
        <v>39</v>
      </c>
      <c r="O27" s="42"/>
      <c r="P27" s="41">
        <v>3040725</v>
      </c>
      <c r="Q27" s="43">
        <v>0.91635580330348843</v>
      </c>
      <c r="R27" s="47">
        <v>279600</v>
      </c>
      <c r="S27" s="43">
        <v>1.212689556509299</v>
      </c>
      <c r="T27" s="41">
        <v>2780</v>
      </c>
      <c r="U27" s="44">
        <v>0.76978417266187049</v>
      </c>
      <c r="V27" s="41">
        <v>3010</v>
      </c>
      <c r="W27" s="44">
        <v>6.2790697674418611E-2</v>
      </c>
    </row>
    <row r="28" spans="1:23" x14ac:dyDescent="0.45">
      <c r="A28" s="45" t="s">
        <v>34</v>
      </c>
      <c r="B28" s="40">
        <v>5945432</v>
      </c>
      <c r="C28" s="40">
        <v>5160839</v>
      </c>
      <c r="D28" s="40">
        <v>2589257</v>
      </c>
      <c r="E28" s="41">
        <v>2571582</v>
      </c>
      <c r="F28" s="46">
        <v>782872</v>
      </c>
      <c r="G28" s="41">
        <v>392413</v>
      </c>
      <c r="H28" s="41">
        <v>390459</v>
      </c>
      <c r="I28" s="41">
        <v>202</v>
      </c>
      <c r="J28" s="41">
        <v>91</v>
      </c>
      <c r="K28" s="41">
        <v>111</v>
      </c>
      <c r="L28" s="67">
        <v>1519</v>
      </c>
      <c r="M28" s="67">
        <v>987</v>
      </c>
      <c r="N28" s="67">
        <v>532</v>
      </c>
      <c r="O28" s="42"/>
      <c r="P28" s="41">
        <v>5396620</v>
      </c>
      <c r="Q28" s="43">
        <v>0.95630950483821353</v>
      </c>
      <c r="R28" s="47">
        <v>752600</v>
      </c>
      <c r="S28" s="43">
        <v>1.0402232261493489</v>
      </c>
      <c r="T28" s="41">
        <v>1260</v>
      </c>
      <c r="U28" s="44">
        <v>0.16031746031746033</v>
      </c>
      <c r="V28" s="41">
        <v>58230</v>
      </c>
      <c r="W28" s="44">
        <v>2.6086209857461788E-2</v>
      </c>
    </row>
    <row r="29" spans="1:23" x14ac:dyDescent="0.45">
      <c r="A29" s="45" t="s">
        <v>35</v>
      </c>
      <c r="B29" s="40">
        <v>11259911</v>
      </c>
      <c r="C29" s="40">
        <v>8823444</v>
      </c>
      <c r="D29" s="40">
        <v>4426164</v>
      </c>
      <c r="E29" s="41">
        <v>4397280</v>
      </c>
      <c r="F29" s="46">
        <v>2434767</v>
      </c>
      <c r="G29" s="41">
        <v>1221249</v>
      </c>
      <c r="H29" s="41">
        <v>1213518</v>
      </c>
      <c r="I29" s="41">
        <v>749</v>
      </c>
      <c r="J29" s="41">
        <v>331</v>
      </c>
      <c r="K29" s="41">
        <v>418</v>
      </c>
      <c r="L29" s="67">
        <v>951</v>
      </c>
      <c r="M29" s="67">
        <v>659</v>
      </c>
      <c r="N29" s="67">
        <v>292</v>
      </c>
      <c r="O29" s="42"/>
      <c r="P29" s="41">
        <v>10122810</v>
      </c>
      <c r="Q29" s="43">
        <v>0.87163979171791228</v>
      </c>
      <c r="R29" s="47">
        <v>2709900</v>
      </c>
      <c r="S29" s="43">
        <v>0.89847116129746485</v>
      </c>
      <c r="T29" s="41">
        <v>1740</v>
      </c>
      <c r="U29" s="44">
        <v>0.43045977011494252</v>
      </c>
      <c r="V29" s="41">
        <v>10230</v>
      </c>
      <c r="W29" s="44">
        <v>9.296187683284457E-2</v>
      </c>
    </row>
    <row r="30" spans="1:23" x14ac:dyDescent="0.45">
      <c r="A30" s="45" t="s">
        <v>36</v>
      </c>
      <c r="B30" s="40">
        <v>2779679</v>
      </c>
      <c r="C30" s="40">
        <v>2507440</v>
      </c>
      <c r="D30" s="40">
        <v>1257120</v>
      </c>
      <c r="E30" s="41">
        <v>1250320</v>
      </c>
      <c r="F30" s="46">
        <v>271457</v>
      </c>
      <c r="G30" s="41">
        <v>136347</v>
      </c>
      <c r="H30" s="41">
        <v>135110</v>
      </c>
      <c r="I30" s="41">
        <v>468</v>
      </c>
      <c r="J30" s="41">
        <v>232</v>
      </c>
      <c r="K30" s="41">
        <v>236</v>
      </c>
      <c r="L30" s="67">
        <v>314</v>
      </c>
      <c r="M30" s="67">
        <v>185</v>
      </c>
      <c r="N30" s="67">
        <v>129</v>
      </c>
      <c r="O30" s="42"/>
      <c r="P30" s="41">
        <v>2668985</v>
      </c>
      <c r="Q30" s="43">
        <v>0.93947324544723931</v>
      </c>
      <c r="R30" s="47">
        <v>239550</v>
      </c>
      <c r="S30" s="43">
        <v>1.1331955750365268</v>
      </c>
      <c r="T30" s="41">
        <v>980</v>
      </c>
      <c r="U30" s="44">
        <v>0.47755102040816327</v>
      </c>
      <c r="V30" s="41">
        <v>4020</v>
      </c>
      <c r="W30" s="44">
        <v>7.8109452736318405E-2</v>
      </c>
    </row>
    <row r="31" spans="1:23" x14ac:dyDescent="0.45">
      <c r="A31" s="45" t="s">
        <v>37</v>
      </c>
      <c r="B31" s="40">
        <v>2186326</v>
      </c>
      <c r="C31" s="40">
        <v>1817169</v>
      </c>
      <c r="D31" s="40">
        <v>911898</v>
      </c>
      <c r="E31" s="41">
        <v>905271</v>
      </c>
      <c r="F31" s="46">
        <v>368885</v>
      </c>
      <c r="G31" s="41">
        <v>184815</v>
      </c>
      <c r="H31" s="41">
        <v>184070</v>
      </c>
      <c r="I31" s="41">
        <v>94</v>
      </c>
      <c r="J31" s="41">
        <v>41</v>
      </c>
      <c r="K31" s="41">
        <v>53</v>
      </c>
      <c r="L31" s="67">
        <v>178</v>
      </c>
      <c r="M31" s="67">
        <v>106</v>
      </c>
      <c r="N31" s="67">
        <v>72</v>
      </c>
      <c r="O31" s="42"/>
      <c r="P31" s="41">
        <v>1916090</v>
      </c>
      <c r="Q31" s="43">
        <v>0.94837351063885311</v>
      </c>
      <c r="R31" s="47">
        <v>348300</v>
      </c>
      <c r="S31" s="43">
        <v>1.059101349411427</v>
      </c>
      <c r="T31" s="41">
        <v>240</v>
      </c>
      <c r="U31" s="44">
        <v>0.39166666666666666</v>
      </c>
      <c r="V31" s="41">
        <v>1820</v>
      </c>
      <c r="W31" s="44">
        <v>9.7802197802197802E-2</v>
      </c>
    </row>
    <row r="32" spans="1:23" x14ac:dyDescent="0.45">
      <c r="A32" s="45" t="s">
        <v>38</v>
      </c>
      <c r="B32" s="40">
        <v>3771678</v>
      </c>
      <c r="C32" s="40">
        <v>3117842</v>
      </c>
      <c r="D32" s="40">
        <v>1563575</v>
      </c>
      <c r="E32" s="41">
        <v>1554267</v>
      </c>
      <c r="F32" s="46">
        <v>652853</v>
      </c>
      <c r="G32" s="41">
        <v>327637</v>
      </c>
      <c r="H32" s="41">
        <v>325216</v>
      </c>
      <c r="I32" s="41">
        <v>499</v>
      </c>
      <c r="J32" s="41">
        <v>250</v>
      </c>
      <c r="K32" s="41">
        <v>249</v>
      </c>
      <c r="L32" s="67">
        <v>484</v>
      </c>
      <c r="M32" s="67">
        <v>312</v>
      </c>
      <c r="N32" s="67">
        <v>172</v>
      </c>
      <c r="O32" s="42"/>
      <c r="P32" s="41">
        <v>3409695</v>
      </c>
      <c r="Q32" s="43">
        <v>0.91440495410879863</v>
      </c>
      <c r="R32" s="47">
        <v>704200</v>
      </c>
      <c r="S32" s="43">
        <v>0.92708463504686167</v>
      </c>
      <c r="T32" s="41">
        <v>1060</v>
      </c>
      <c r="U32" s="44">
        <v>0.47075471698113208</v>
      </c>
      <c r="V32" s="41">
        <v>6840</v>
      </c>
      <c r="W32" s="44">
        <v>7.0760233918128648E-2</v>
      </c>
    </row>
    <row r="33" spans="1:23" x14ac:dyDescent="0.45">
      <c r="A33" s="45" t="s">
        <v>39</v>
      </c>
      <c r="B33" s="40">
        <v>12948281</v>
      </c>
      <c r="C33" s="40">
        <v>10005378</v>
      </c>
      <c r="D33" s="40">
        <v>5018547</v>
      </c>
      <c r="E33" s="41">
        <v>4986831</v>
      </c>
      <c r="F33" s="46">
        <v>2876948</v>
      </c>
      <c r="G33" s="41">
        <v>1441943</v>
      </c>
      <c r="H33" s="41">
        <v>1435005</v>
      </c>
      <c r="I33" s="41">
        <v>63947</v>
      </c>
      <c r="J33" s="41">
        <v>32164</v>
      </c>
      <c r="K33" s="41">
        <v>31783</v>
      </c>
      <c r="L33" s="67">
        <v>2008</v>
      </c>
      <c r="M33" s="67">
        <v>1234</v>
      </c>
      <c r="N33" s="67">
        <v>774</v>
      </c>
      <c r="O33" s="42"/>
      <c r="P33" s="41">
        <v>11521165</v>
      </c>
      <c r="Q33" s="43">
        <v>0.86843457237180444</v>
      </c>
      <c r="R33" s="47">
        <v>3481600</v>
      </c>
      <c r="S33" s="43">
        <v>0.82632927389705879</v>
      </c>
      <c r="T33" s="41">
        <v>72920</v>
      </c>
      <c r="U33" s="44">
        <v>0.876947339550192</v>
      </c>
      <c r="V33" s="41">
        <v>38640</v>
      </c>
      <c r="W33" s="44">
        <v>5.1966873706004141E-2</v>
      </c>
    </row>
    <row r="34" spans="1:23" x14ac:dyDescent="0.45">
      <c r="A34" s="45" t="s">
        <v>40</v>
      </c>
      <c r="B34" s="40">
        <v>8324981</v>
      </c>
      <c r="C34" s="40">
        <v>6933026</v>
      </c>
      <c r="D34" s="40">
        <v>3476046</v>
      </c>
      <c r="E34" s="41">
        <v>3456980</v>
      </c>
      <c r="F34" s="46">
        <v>1389747</v>
      </c>
      <c r="G34" s="41">
        <v>697890</v>
      </c>
      <c r="H34" s="41">
        <v>691857</v>
      </c>
      <c r="I34" s="41">
        <v>1126</v>
      </c>
      <c r="J34" s="41">
        <v>547</v>
      </c>
      <c r="K34" s="41">
        <v>579</v>
      </c>
      <c r="L34" s="67">
        <v>1082</v>
      </c>
      <c r="M34" s="67">
        <v>642</v>
      </c>
      <c r="N34" s="67">
        <v>440</v>
      </c>
      <c r="O34" s="42"/>
      <c r="P34" s="41">
        <v>7609375</v>
      </c>
      <c r="Q34" s="43">
        <v>0.91111635318275153</v>
      </c>
      <c r="R34" s="47">
        <v>1135400</v>
      </c>
      <c r="S34" s="43">
        <v>1.2240153249955963</v>
      </c>
      <c r="T34" s="41">
        <v>2640</v>
      </c>
      <c r="U34" s="44">
        <v>0.42651515151515151</v>
      </c>
      <c r="V34" s="41">
        <v>5900</v>
      </c>
      <c r="W34" s="44">
        <v>0.18338983050847457</v>
      </c>
    </row>
    <row r="35" spans="1:23" x14ac:dyDescent="0.45">
      <c r="A35" s="45" t="s">
        <v>41</v>
      </c>
      <c r="B35" s="40">
        <v>2041937</v>
      </c>
      <c r="C35" s="40">
        <v>1819037</v>
      </c>
      <c r="D35" s="40">
        <v>912081</v>
      </c>
      <c r="E35" s="41">
        <v>906956</v>
      </c>
      <c r="F35" s="46">
        <v>222364</v>
      </c>
      <c r="G35" s="41">
        <v>111436</v>
      </c>
      <c r="H35" s="41">
        <v>110928</v>
      </c>
      <c r="I35" s="41">
        <v>213</v>
      </c>
      <c r="J35" s="41">
        <v>93</v>
      </c>
      <c r="K35" s="41">
        <v>120</v>
      </c>
      <c r="L35" s="67">
        <v>323</v>
      </c>
      <c r="M35" s="67">
        <v>209</v>
      </c>
      <c r="N35" s="67">
        <v>114</v>
      </c>
      <c r="O35" s="42"/>
      <c r="P35" s="41">
        <v>1964100</v>
      </c>
      <c r="Q35" s="43">
        <v>0.92614276258846295</v>
      </c>
      <c r="R35" s="47">
        <v>127300</v>
      </c>
      <c r="S35" s="43">
        <v>1.7467714061272583</v>
      </c>
      <c r="T35" s="41">
        <v>900</v>
      </c>
      <c r="U35" s="44">
        <v>0.23666666666666666</v>
      </c>
      <c r="V35" s="41">
        <v>3880</v>
      </c>
      <c r="W35" s="44">
        <v>8.3247422680412367E-2</v>
      </c>
    </row>
    <row r="36" spans="1:23" x14ac:dyDescent="0.45">
      <c r="A36" s="45" t="s">
        <v>42</v>
      </c>
      <c r="B36" s="40">
        <v>1390593</v>
      </c>
      <c r="C36" s="40">
        <v>1327915</v>
      </c>
      <c r="D36" s="40">
        <v>665689</v>
      </c>
      <c r="E36" s="41">
        <v>662226</v>
      </c>
      <c r="F36" s="46">
        <v>62437</v>
      </c>
      <c r="G36" s="41">
        <v>31292</v>
      </c>
      <c r="H36" s="41">
        <v>31145</v>
      </c>
      <c r="I36" s="41">
        <v>75</v>
      </c>
      <c r="J36" s="41">
        <v>39</v>
      </c>
      <c r="K36" s="41">
        <v>36</v>
      </c>
      <c r="L36" s="67">
        <v>166</v>
      </c>
      <c r="M36" s="67">
        <v>110</v>
      </c>
      <c r="N36" s="67">
        <v>56</v>
      </c>
      <c r="O36" s="42"/>
      <c r="P36" s="41">
        <v>1398645</v>
      </c>
      <c r="Q36" s="43">
        <v>0.94942962653139285</v>
      </c>
      <c r="R36" s="47">
        <v>48100</v>
      </c>
      <c r="S36" s="43">
        <v>1.298066528066528</v>
      </c>
      <c r="T36" s="41">
        <v>160</v>
      </c>
      <c r="U36" s="44">
        <v>0.46875</v>
      </c>
      <c r="V36" s="41">
        <v>3580</v>
      </c>
      <c r="W36" s="44">
        <v>4.6368715083798882E-2</v>
      </c>
    </row>
    <row r="37" spans="1:23" x14ac:dyDescent="0.45">
      <c r="A37" s="45" t="s">
        <v>43</v>
      </c>
      <c r="B37" s="40">
        <v>819919</v>
      </c>
      <c r="C37" s="40">
        <v>719646</v>
      </c>
      <c r="D37" s="40">
        <v>361126</v>
      </c>
      <c r="E37" s="41">
        <v>358520</v>
      </c>
      <c r="F37" s="46">
        <v>100101</v>
      </c>
      <c r="G37" s="41">
        <v>50256</v>
      </c>
      <c r="H37" s="41">
        <v>49845</v>
      </c>
      <c r="I37" s="41">
        <v>63</v>
      </c>
      <c r="J37" s="41">
        <v>30</v>
      </c>
      <c r="K37" s="41">
        <v>33</v>
      </c>
      <c r="L37" s="67">
        <v>109</v>
      </c>
      <c r="M37" s="67">
        <v>65</v>
      </c>
      <c r="N37" s="67">
        <v>44</v>
      </c>
      <c r="O37" s="42"/>
      <c r="P37" s="41">
        <v>826860</v>
      </c>
      <c r="Q37" s="43">
        <v>0.87033596981351136</v>
      </c>
      <c r="R37" s="47">
        <v>110800</v>
      </c>
      <c r="S37" s="43">
        <v>0.90343862815884479</v>
      </c>
      <c r="T37" s="41">
        <v>540</v>
      </c>
      <c r="U37" s="44">
        <v>0.11666666666666667</v>
      </c>
      <c r="V37" s="41">
        <v>750</v>
      </c>
      <c r="W37" s="44">
        <v>0.14533333333333334</v>
      </c>
    </row>
    <row r="38" spans="1:23" x14ac:dyDescent="0.45">
      <c r="A38" s="45" t="s">
        <v>44</v>
      </c>
      <c r="B38" s="40">
        <v>1047400</v>
      </c>
      <c r="C38" s="40">
        <v>991733</v>
      </c>
      <c r="D38" s="40">
        <v>497398</v>
      </c>
      <c r="E38" s="41">
        <v>494335</v>
      </c>
      <c r="F38" s="46">
        <v>55454</v>
      </c>
      <c r="G38" s="41">
        <v>27809</v>
      </c>
      <c r="H38" s="41">
        <v>27645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0.9204018561484919</v>
      </c>
      <c r="R38" s="47">
        <v>47400</v>
      </c>
      <c r="S38" s="43">
        <v>1.1699156118143459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45">
      <c r="A39" s="45" t="s">
        <v>45</v>
      </c>
      <c r="B39" s="40">
        <v>2761790</v>
      </c>
      <c r="C39" s="40">
        <v>2427444</v>
      </c>
      <c r="D39" s="40">
        <v>1217972</v>
      </c>
      <c r="E39" s="41">
        <v>1209472</v>
      </c>
      <c r="F39" s="46">
        <v>333615</v>
      </c>
      <c r="G39" s="41">
        <v>167462</v>
      </c>
      <c r="H39" s="41">
        <v>166153</v>
      </c>
      <c r="I39" s="41">
        <v>311</v>
      </c>
      <c r="J39" s="41">
        <v>148</v>
      </c>
      <c r="K39" s="41">
        <v>163</v>
      </c>
      <c r="L39" s="67">
        <v>420</v>
      </c>
      <c r="M39" s="67">
        <v>265</v>
      </c>
      <c r="N39" s="67">
        <v>155</v>
      </c>
      <c r="O39" s="42"/>
      <c r="P39" s="41">
        <v>2837130</v>
      </c>
      <c r="Q39" s="43">
        <v>0.85559843926785162</v>
      </c>
      <c r="R39" s="47">
        <v>385900</v>
      </c>
      <c r="S39" s="43">
        <v>0.86451153148484061</v>
      </c>
      <c r="T39" s="41">
        <v>720</v>
      </c>
      <c r="U39" s="44">
        <v>0.43194444444444446</v>
      </c>
      <c r="V39" s="41">
        <v>6480</v>
      </c>
      <c r="W39" s="44">
        <v>6.4814814814814811E-2</v>
      </c>
    </row>
    <row r="40" spans="1:23" x14ac:dyDescent="0.45">
      <c r="A40" s="45" t="s">
        <v>46</v>
      </c>
      <c r="B40" s="40">
        <v>4152875</v>
      </c>
      <c r="C40" s="40">
        <v>3556792</v>
      </c>
      <c r="D40" s="40">
        <v>1783733</v>
      </c>
      <c r="E40" s="41">
        <v>1773059</v>
      </c>
      <c r="F40" s="46">
        <v>595376</v>
      </c>
      <c r="G40" s="41">
        <v>298732</v>
      </c>
      <c r="H40" s="41">
        <v>296644</v>
      </c>
      <c r="I40" s="41">
        <v>126</v>
      </c>
      <c r="J40" s="41">
        <v>58</v>
      </c>
      <c r="K40" s="41">
        <v>68</v>
      </c>
      <c r="L40" s="67">
        <v>581</v>
      </c>
      <c r="M40" s="67">
        <v>447</v>
      </c>
      <c r="N40" s="67">
        <v>134</v>
      </c>
      <c r="O40" s="42"/>
      <c r="P40" s="41">
        <v>3981430</v>
      </c>
      <c r="Q40" s="43">
        <v>0.89334535581436825</v>
      </c>
      <c r="R40" s="47">
        <v>616200</v>
      </c>
      <c r="S40" s="43">
        <v>0.96620577734501789</v>
      </c>
      <c r="T40" s="41">
        <v>1240</v>
      </c>
      <c r="U40" s="44">
        <v>0.10161290322580645</v>
      </c>
      <c r="V40" s="41">
        <v>9280</v>
      </c>
      <c r="W40" s="44">
        <v>6.2607758620689652E-2</v>
      </c>
    </row>
    <row r="41" spans="1:23" x14ac:dyDescent="0.45">
      <c r="A41" s="45" t="s">
        <v>47</v>
      </c>
      <c r="B41" s="40">
        <v>2040126</v>
      </c>
      <c r="C41" s="40">
        <v>1826625</v>
      </c>
      <c r="D41" s="40">
        <v>915663</v>
      </c>
      <c r="E41" s="41">
        <v>910962</v>
      </c>
      <c r="F41" s="46">
        <v>213150</v>
      </c>
      <c r="G41" s="41">
        <v>107042</v>
      </c>
      <c r="H41" s="41">
        <v>106108</v>
      </c>
      <c r="I41" s="41">
        <v>55</v>
      </c>
      <c r="J41" s="41">
        <v>29</v>
      </c>
      <c r="K41" s="41">
        <v>26</v>
      </c>
      <c r="L41" s="67">
        <v>296</v>
      </c>
      <c r="M41" s="67">
        <v>201</v>
      </c>
      <c r="N41" s="67">
        <v>95</v>
      </c>
      <c r="O41" s="42"/>
      <c r="P41" s="41">
        <v>2024075</v>
      </c>
      <c r="Q41" s="43">
        <v>0.90244926694910022</v>
      </c>
      <c r="R41" s="47">
        <v>210200</v>
      </c>
      <c r="S41" s="43">
        <v>1.014034253092293</v>
      </c>
      <c r="T41" s="41">
        <v>420</v>
      </c>
      <c r="U41" s="44">
        <v>0.13095238095238096</v>
      </c>
      <c r="V41" s="41">
        <v>6140</v>
      </c>
      <c r="W41" s="44">
        <v>4.8208469055374591E-2</v>
      </c>
    </row>
    <row r="42" spans="1:23" x14ac:dyDescent="0.45">
      <c r="A42" s="45" t="s">
        <v>48</v>
      </c>
      <c r="B42" s="40">
        <v>1095096</v>
      </c>
      <c r="C42" s="40">
        <v>942460</v>
      </c>
      <c r="D42" s="40">
        <v>472598</v>
      </c>
      <c r="E42" s="41">
        <v>469862</v>
      </c>
      <c r="F42" s="46">
        <v>152196</v>
      </c>
      <c r="G42" s="41">
        <v>76316</v>
      </c>
      <c r="H42" s="41">
        <v>75880</v>
      </c>
      <c r="I42" s="41">
        <v>167</v>
      </c>
      <c r="J42" s="41">
        <v>79</v>
      </c>
      <c r="K42" s="41">
        <v>88</v>
      </c>
      <c r="L42" s="67">
        <v>273</v>
      </c>
      <c r="M42" s="67">
        <v>202</v>
      </c>
      <c r="N42" s="67">
        <v>71</v>
      </c>
      <c r="O42" s="42"/>
      <c r="P42" s="41">
        <v>1026575</v>
      </c>
      <c r="Q42" s="43">
        <v>0.91806248934563961</v>
      </c>
      <c r="R42" s="47">
        <v>152900</v>
      </c>
      <c r="S42" s="43">
        <v>0.99539568345323737</v>
      </c>
      <c r="T42" s="41">
        <v>860</v>
      </c>
      <c r="U42" s="44">
        <v>0.19418604651162791</v>
      </c>
      <c r="V42" s="41">
        <v>8000</v>
      </c>
      <c r="W42" s="44">
        <v>3.4125000000000003E-2</v>
      </c>
    </row>
    <row r="43" spans="1:23" x14ac:dyDescent="0.45">
      <c r="A43" s="45" t="s">
        <v>49</v>
      </c>
      <c r="B43" s="40">
        <v>1449390</v>
      </c>
      <c r="C43" s="40">
        <v>1336858</v>
      </c>
      <c r="D43" s="40">
        <v>670311</v>
      </c>
      <c r="E43" s="41">
        <v>666547</v>
      </c>
      <c r="F43" s="46">
        <v>112219</v>
      </c>
      <c r="G43" s="41">
        <v>56199</v>
      </c>
      <c r="H43" s="41">
        <v>56020</v>
      </c>
      <c r="I43" s="41">
        <v>173</v>
      </c>
      <c r="J43" s="41">
        <v>85</v>
      </c>
      <c r="K43" s="41">
        <v>88</v>
      </c>
      <c r="L43" s="67">
        <v>140</v>
      </c>
      <c r="M43" s="67">
        <v>90</v>
      </c>
      <c r="N43" s="67">
        <v>50</v>
      </c>
      <c r="O43" s="42"/>
      <c r="P43" s="41">
        <v>1441310</v>
      </c>
      <c r="Q43" s="43">
        <v>0.92752981662515355</v>
      </c>
      <c r="R43" s="47">
        <v>102300</v>
      </c>
      <c r="S43" s="43">
        <v>1.0969599217986314</v>
      </c>
      <c r="T43" s="41">
        <v>200</v>
      </c>
      <c r="U43" s="44">
        <v>0.86499999999999999</v>
      </c>
      <c r="V43" s="41">
        <v>2240</v>
      </c>
      <c r="W43" s="44">
        <v>6.25E-2</v>
      </c>
    </row>
    <row r="44" spans="1:23" x14ac:dyDescent="0.45">
      <c r="A44" s="45" t="s">
        <v>50</v>
      </c>
      <c r="B44" s="40">
        <v>2062710</v>
      </c>
      <c r="C44" s="40">
        <v>1929176</v>
      </c>
      <c r="D44" s="40">
        <v>967731</v>
      </c>
      <c r="E44" s="41">
        <v>961445</v>
      </c>
      <c r="F44" s="46">
        <v>132992</v>
      </c>
      <c r="G44" s="41">
        <v>66767</v>
      </c>
      <c r="H44" s="41">
        <v>66225</v>
      </c>
      <c r="I44" s="41">
        <v>56</v>
      </c>
      <c r="J44" s="41">
        <v>26</v>
      </c>
      <c r="K44" s="41">
        <v>30</v>
      </c>
      <c r="L44" s="67">
        <v>486</v>
      </c>
      <c r="M44" s="67">
        <v>344</v>
      </c>
      <c r="N44" s="67">
        <v>142</v>
      </c>
      <c r="O44" s="42"/>
      <c r="P44" s="41">
        <v>2095550</v>
      </c>
      <c r="Q44" s="43">
        <v>0.92060604614540331</v>
      </c>
      <c r="R44" s="47">
        <v>128400</v>
      </c>
      <c r="S44" s="43">
        <v>1.0357632398753893</v>
      </c>
      <c r="T44" s="41">
        <v>100</v>
      </c>
      <c r="U44" s="44">
        <v>0.56000000000000005</v>
      </c>
      <c r="V44" s="41">
        <v>17920</v>
      </c>
      <c r="W44" s="44">
        <v>2.7120535714285715E-2</v>
      </c>
    </row>
    <row r="45" spans="1:23" x14ac:dyDescent="0.45">
      <c r="A45" s="45" t="s">
        <v>51</v>
      </c>
      <c r="B45" s="40">
        <v>1040278</v>
      </c>
      <c r="C45" s="40">
        <v>980829</v>
      </c>
      <c r="D45" s="40">
        <v>492644</v>
      </c>
      <c r="E45" s="41">
        <v>488185</v>
      </c>
      <c r="F45" s="46">
        <v>58992</v>
      </c>
      <c r="G45" s="41">
        <v>29685</v>
      </c>
      <c r="H45" s="41">
        <v>29307</v>
      </c>
      <c r="I45" s="41">
        <v>74</v>
      </c>
      <c r="J45" s="41">
        <v>33</v>
      </c>
      <c r="K45" s="41">
        <v>41</v>
      </c>
      <c r="L45" s="67">
        <v>383</v>
      </c>
      <c r="M45" s="67">
        <v>254</v>
      </c>
      <c r="N45" s="67">
        <v>129</v>
      </c>
      <c r="O45" s="42"/>
      <c r="P45" s="41">
        <v>1048795</v>
      </c>
      <c r="Q45" s="43">
        <v>0.93519610600737035</v>
      </c>
      <c r="R45" s="47">
        <v>55600</v>
      </c>
      <c r="S45" s="43">
        <v>1.0610071942446042</v>
      </c>
      <c r="T45" s="41">
        <v>140</v>
      </c>
      <c r="U45" s="44">
        <v>0.52857142857142858</v>
      </c>
      <c r="V45" s="41">
        <v>11460</v>
      </c>
      <c r="W45" s="44">
        <v>3.3420593368237349E-2</v>
      </c>
    </row>
    <row r="46" spans="1:23" x14ac:dyDescent="0.45">
      <c r="A46" s="45" t="s">
        <v>52</v>
      </c>
      <c r="B46" s="40">
        <v>7679138</v>
      </c>
      <c r="C46" s="40">
        <v>6697882</v>
      </c>
      <c r="D46" s="40">
        <v>3364738</v>
      </c>
      <c r="E46" s="41">
        <v>3333144</v>
      </c>
      <c r="F46" s="46">
        <v>980533</v>
      </c>
      <c r="G46" s="41">
        <v>493877</v>
      </c>
      <c r="H46" s="41">
        <v>486656</v>
      </c>
      <c r="I46" s="41">
        <v>205</v>
      </c>
      <c r="J46" s="41">
        <v>91</v>
      </c>
      <c r="K46" s="41">
        <v>114</v>
      </c>
      <c r="L46" s="67">
        <v>518</v>
      </c>
      <c r="M46" s="67">
        <v>402</v>
      </c>
      <c r="N46" s="67">
        <v>116</v>
      </c>
      <c r="O46" s="42"/>
      <c r="P46" s="41">
        <v>7070230</v>
      </c>
      <c r="Q46" s="43">
        <v>0.94733580095697023</v>
      </c>
      <c r="R46" s="47">
        <v>1044500</v>
      </c>
      <c r="S46" s="43">
        <v>0.9387582575394926</v>
      </c>
      <c r="T46" s="41">
        <v>920</v>
      </c>
      <c r="U46" s="44">
        <v>0.22282608695652173</v>
      </c>
      <c r="V46" s="41">
        <v>4270</v>
      </c>
      <c r="W46" s="44">
        <v>0.12131147540983607</v>
      </c>
    </row>
    <row r="47" spans="1:23" x14ac:dyDescent="0.45">
      <c r="A47" s="45" t="s">
        <v>53</v>
      </c>
      <c r="B47" s="40">
        <v>1194795</v>
      </c>
      <c r="C47" s="40">
        <v>1110947</v>
      </c>
      <c r="D47" s="40">
        <v>557167</v>
      </c>
      <c r="E47" s="41">
        <v>553780</v>
      </c>
      <c r="F47" s="46">
        <v>83652</v>
      </c>
      <c r="G47" s="41">
        <v>42142</v>
      </c>
      <c r="H47" s="41">
        <v>41510</v>
      </c>
      <c r="I47" s="41">
        <v>16</v>
      </c>
      <c r="J47" s="41">
        <v>5</v>
      </c>
      <c r="K47" s="41">
        <v>11</v>
      </c>
      <c r="L47" s="67">
        <v>180</v>
      </c>
      <c r="M47" s="67">
        <v>106</v>
      </c>
      <c r="N47" s="67">
        <v>74</v>
      </c>
      <c r="O47" s="42"/>
      <c r="P47" s="41">
        <v>1212205</v>
      </c>
      <c r="Q47" s="43">
        <v>0.91646792415474276</v>
      </c>
      <c r="R47" s="47">
        <v>74400</v>
      </c>
      <c r="S47" s="43">
        <v>1.1243548387096773</v>
      </c>
      <c r="T47" s="41">
        <v>140</v>
      </c>
      <c r="U47" s="44">
        <v>0.11428571428571428</v>
      </c>
      <c r="V47" s="41">
        <v>1120</v>
      </c>
      <c r="W47" s="44">
        <v>0.16071428571428573</v>
      </c>
    </row>
    <row r="48" spans="1:23" x14ac:dyDescent="0.45">
      <c r="A48" s="45" t="s">
        <v>54</v>
      </c>
      <c r="B48" s="40">
        <v>2040242</v>
      </c>
      <c r="C48" s="40">
        <v>1755107</v>
      </c>
      <c r="D48" s="40">
        <v>880970</v>
      </c>
      <c r="E48" s="41">
        <v>874137</v>
      </c>
      <c r="F48" s="46">
        <v>284940</v>
      </c>
      <c r="G48" s="41">
        <v>142765</v>
      </c>
      <c r="H48" s="41">
        <v>142175</v>
      </c>
      <c r="I48" s="41">
        <v>31</v>
      </c>
      <c r="J48" s="41">
        <v>13</v>
      </c>
      <c r="K48" s="41">
        <v>18</v>
      </c>
      <c r="L48" s="67">
        <v>164</v>
      </c>
      <c r="M48" s="67">
        <v>103</v>
      </c>
      <c r="N48" s="67">
        <v>61</v>
      </c>
      <c r="O48" s="42"/>
      <c r="P48" s="41">
        <v>1909420</v>
      </c>
      <c r="Q48" s="43">
        <v>0.9191833122099905</v>
      </c>
      <c r="R48" s="47">
        <v>288800</v>
      </c>
      <c r="S48" s="43">
        <v>0.98663434903047087</v>
      </c>
      <c r="T48" s="41">
        <v>300</v>
      </c>
      <c r="U48" s="44">
        <v>0.10333333333333333</v>
      </c>
      <c r="V48" s="41">
        <v>2220</v>
      </c>
      <c r="W48" s="44">
        <v>7.3873873873873869E-2</v>
      </c>
    </row>
    <row r="49" spans="1:23" x14ac:dyDescent="0.45">
      <c r="A49" s="45" t="s">
        <v>55</v>
      </c>
      <c r="B49" s="40">
        <v>2676473</v>
      </c>
      <c r="C49" s="40">
        <v>2307595</v>
      </c>
      <c r="D49" s="40">
        <v>1157627</v>
      </c>
      <c r="E49" s="41">
        <v>1149968</v>
      </c>
      <c r="F49" s="46">
        <v>368298</v>
      </c>
      <c r="G49" s="41">
        <v>184789</v>
      </c>
      <c r="H49" s="41">
        <v>183509</v>
      </c>
      <c r="I49" s="41">
        <v>252</v>
      </c>
      <c r="J49" s="41">
        <v>124</v>
      </c>
      <c r="K49" s="41">
        <v>128</v>
      </c>
      <c r="L49" s="67">
        <v>328</v>
      </c>
      <c r="M49" s="67">
        <v>195</v>
      </c>
      <c r="N49" s="67">
        <v>133</v>
      </c>
      <c r="O49" s="42"/>
      <c r="P49" s="41">
        <v>2537755</v>
      </c>
      <c r="Q49" s="43">
        <v>0.9093056658345664</v>
      </c>
      <c r="R49" s="47">
        <v>350000</v>
      </c>
      <c r="S49" s="43">
        <v>1.0522800000000001</v>
      </c>
      <c r="T49" s="41">
        <v>720</v>
      </c>
      <c r="U49" s="44">
        <v>0.35</v>
      </c>
      <c r="V49" s="41">
        <v>1990</v>
      </c>
      <c r="W49" s="44">
        <v>0.16482412060301507</v>
      </c>
    </row>
    <row r="50" spans="1:23" x14ac:dyDescent="0.45">
      <c r="A50" s="45" t="s">
        <v>56</v>
      </c>
      <c r="B50" s="40">
        <v>1701322</v>
      </c>
      <c r="C50" s="40">
        <v>1565058</v>
      </c>
      <c r="D50" s="40">
        <v>785775</v>
      </c>
      <c r="E50" s="41">
        <v>779283</v>
      </c>
      <c r="F50" s="46">
        <v>135812</v>
      </c>
      <c r="G50" s="41">
        <v>68115</v>
      </c>
      <c r="H50" s="41">
        <v>67697</v>
      </c>
      <c r="I50" s="41">
        <v>100</v>
      </c>
      <c r="J50" s="41">
        <v>42</v>
      </c>
      <c r="K50" s="41">
        <v>58</v>
      </c>
      <c r="L50" s="67">
        <v>352</v>
      </c>
      <c r="M50" s="67">
        <v>224</v>
      </c>
      <c r="N50" s="67">
        <v>128</v>
      </c>
      <c r="O50" s="42"/>
      <c r="P50" s="41">
        <v>1676195</v>
      </c>
      <c r="Q50" s="43">
        <v>0.93369685507951039</v>
      </c>
      <c r="R50" s="47">
        <v>125500</v>
      </c>
      <c r="S50" s="43">
        <v>1.0821673306772908</v>
      </c>
      <c r="T50" s="41">
        <v>540</v>
      </c>
      <c r="U50" s="44">
        <v>0.18518518518518517</v>
      </c>
      <c r="V50" s="41">
        <v>1250</v>
      </c>
      <c r="W50" s="44">
        <v>0.28160000000000002</v>
      </c>
    </row>
    <row r="51" spans="1:23" x14ac:dyDescent="0.45">
      <c r="A51" s="45" t="s">
        <v>57</v>
      </c>
      <c r="B51" s="40">
        <v>1616558</v>
      </c>
      <c r="C51" s="40">
        <v>1553039</v>
      </c>
      <c r="D51" s="40">
        <v>779605</v>
      </c>
      <c r="E51" s="41">
        <v>773434</v>
      </c>
      <c r="F51" s="46">
        <v>63126</v>
      </c>
      <c r="G51" s="41">
        <v>31662</v>
      </c>
      <c r="H51" s="41">
        <v>31464</v>
      </c>
      <c r="I51" s="41">
        <v>27</v>
      </c>
      <c r="J51" s="41">
        <v>10</v>
      </c>
      <c r="K51" s="41">
        <v>17</v>
      </c>
      <c r="L51" s="67">
        <v>366</v>
      </c>
      <c r="M51" s="67">
        <v>287</v>
      </c>
      <c r="N51" s="67">
        <v>79</v>
      </c>
      <c r="O51" s="42"/>
      <c r="P51" s="41">
        <v>1622295</v>
      </c>
      <c r="Q51" s="43">
        <v>0.95730986041379651</v>
      </c>
      <c r="R51" s="47">
        <v>55600</v>
      </c>
      <c r="S51" s="43">
        <v>1.1353597122302159</v>
      </c>
      <c r="T51" s="41">
        <v>300</v>
      </c>
      <c r="U51" s="44">
        <v>0.09</v>
      </c>
      <c r="V51" s="41">
        <v>3410</v>
      </c>
      <c r="W51" s="44">
        <v>0.10733137829912023</v>
      </c>
    </row>
    <row r="52" spans="1:23" x14ac:dyDescent="0.45">
      <c r="A52" s="45" t="s">
        <v>58</v>
      </c>
      <c r="B52" s="40">
        <v>2420689</v>
      </c>
      <c r="C52" s="40">
        <v>2220589</v>
      </c>
      <c r="D52" s="40">
        <v>1115063</v>
      </c>
      <c r="E52" s="41">
        <v>1105526</v>
      </c>
      <c r="F52" s="46">
        <v>199642</v>
      </c>
      <c r="G52" s="41">
        <v>100240</v>
      </c>
      <c r="H52" s="41">
        <v>99402</v>
      </c>
      <c r="I52" s="41">
        <v>233</v>
      </c>
      <c r="J52" s="41">
        <v>115</v>
      </c>
      <c r="K52" s="41">
        <v>118</v>
      </c>
      <c r="L52" s="67">
        <v>225</v>
      </c>
      <c r="M52" s="67">
        <v>166</v>
      </c>
      <c r="N52" s="67">
        <v>59</v>
      </c>
      <c r="O52" s="42"/>
      <c r="P52" s="41">
        <v>2407410</v>
      </c>
      <c r="Q52" s="43">
        <v>0.92239751434113837</v>
      </c>
      <c r="R52" s="47">
        <v>197100</v>
      </c>
      <c r="S52" s="43">
        <v>1.0128970065956366</v>
      </c>
      <c r="T52" s="41">
        <v>340</v>
      </c>
      <c r="U52" s="44">
        <v>0.68529411764705883</v>
      </c>
      <c r="V52" s="41">
        <v>4510</v>
      </c>
      <c r="W52" s="44">
        <v>4.9889135254988913E-2</v>
      </c>
    </row>
    <row r="53" spans="1:23" x14ac:dyDescent="0.45">
      <c r="A53" s="45" t="s">
        <v>59</v>
      </c>
      <c r="B53" s="40">
        <v>1967698</v>
      </c>
      <c r="C53" s="40">
        <v>1687684</v>
      </c>
      <c r="D53" s="40">
        <v>848561</v>
      </c>
      <c r="E53" s="41">
        <v>839123</v>
      </c>
      <c r="F53" s="46">
        <v>279249</v>
      </c>
      <c r="G53" s="41">
        <v>140382</v>
      </c>
      <c r="H53" s="41">
        <v>138867</v>
      </c>
      <c r="I53" s="41">
        <v>489</v>
      </c>
      <c r="J53" s="41">
        <v>242</v>
      </c>
      <c r="K53" s="41">
        <v>247</v>
      </c>
      <c r="L53" s="67">
        <v>276</v>
      </c>
      <c r="M53" s="67">
        <v>216</v>
      </c>
      <c r="N53" s="67">
        <v>60</v>
      </c>
      <c r="O53" s="42"/>
      <c r="P53" s="41">
        <v>1955425</v>
      </c>
      <c r="Q53" s="43">
        <v>0.86307784752675254</v>
      </c>
      <c r="R53" s="47">
        <v>305500</v>
      </c>
      <c r="S53" s="43">
        <v>0.91407201309328967</v>
      </c>
      <c r="T53" s="41">
        <v>1360</v>
      </c>
      <c r="U53" s="44">
        <v>0.35955882352941176</v>
      </c>
      <c r="V53" s="41">
        <v>5840</v>
      </c>
      <c r="W53" s="44">
        <v>4.726027397260274E-2</v>
      </c>
    </row>
    <row r="55" spans="1:23" x14ac:dyDescent="0.45">
      <c r="A55" s="135" t="s">
        <v>131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45">
      <c r="A56" s="136" t="s">
        <v>132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45">
      <c r="A57" s="136" t="s">
        <v>133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45">
      <c r="A58" s="136" t="s">
        <v>134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45">
      <c r="A59" s="135" t="s">
        <v>135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45">
      <c r="A60" s="22" t="s">
        <v>136</v>
      </c>
    </row>
    <row r="61" spans="1:23" x14ac:dyDescent="0.45">
      <c r="A61" s="22" t="s">
        <v>137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2" sqref="E1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138</v>
      </c>
    </row>
    <row r="2" spans="1:6" x14ac:dyDescent="0.45">
      <c r="D2" s="49" t="s">
        <v>139</v>
      </c>
    </row>
    <row r="3" spans="1:6" ht="36" x14ac:dyDescent="0.45">
      <c r="A3" s="45" t="s">
        <v>2</v>
      </c>
      <c r="B3" s="39" t="s">
        <v>140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141</v>
      </c>
    </row>
    <row r="54" spans="1:4" x14ac:dyDescent="0.45">
      <c r="A54" t="s">
        <v>142</v>
      </c>
    </row>
    <row r="55" spans="1:4" x14ac:dyDescent="0.45">
      <c r="A55" t="s">
        <v>143</v>
      </c>
    </row>
    <row r="56" spans="1:4" x14ac:dyDescent="0.45">
      <c r="A56" t="s">
        <v>144</v>
      </c>
    </row>
    <row r="57" spans="1:4" x14ac:dyDescent="0.45">
      <c r="A57" s="22" t="s">
        <v>145</v>
      </c>
    </row>
    <row r="58" spans="1:4" x14ac:dyDescent="0.45">
      <c r="A58" t="s">
        <v>146</v>
      </c>
    </row>
    <row r="59" spans="1:4" x14ac:dyDescent="0.45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DIGI-808455956-3948815</_dlc_DocId>
    <_dlc_DocIdUrl xmlns="89559dea-130d-4237-8e78-1ce7f44b9a24">
      <Url>https://digitalgojp.sharepoint.com/sites/digi_portal/_layouts/15/DocIdRedir.aspx?ID=DIGI-808455956-3948815</Url>
      <Description>DIGI-808455956-3948815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2022-08-10T04:52:43Z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0fbfb470-b206-4fe3-b666-b8bb0950d0a0</vt:lpwstr>
  </property>
  <property fmtid="{D5CDD505-2E9C-101B-9397-08002B2CF9AE}" pid="4" name="MediaServiceImageTags">
    <vt:lpwstr/>
  </property>
</Properties>
</file>