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08" yWindow="-108" windowWidth="46296" windowHeight="25536"/>
  </bookViews>
  <sheets>
    <sheet name="進捗状況 (都道府県別)" sheetId="9" r:id="rId1"/>
    <sheet name="進捗状況（政令市・特別区）" sheetId="10" r:id="rId2"/>
    <sheet name="総接種回数" sheetId="11" r:id="rId3"/>
    <sheet name="一般接種" sheetId="12" r:id="rId4"/>
    <sheet name="医療従事者等" sheetId="13" r:id="rId5"/>
  </sheets>
  <definedNames>
    <definedName name="_xlnm.Print_Area" localSheetId="0">'進捗状況 (都道府県別)'!$A$1:$H$63</definedName>
    <definedName name="_xlnm.Print_Area" localSheetId="1">'進捗状況（政令市・特別区）'!$A$1:$H$45</definedName>
    <definedName name="_xlnm.Print_Area" localSheetId="2">総接種回数!$A$1:$S$61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7" i="11" l="1"/>
  <c r="W2" i="12"/>
  <c r="P54" i="11"/>
  <c r="P53" i="11"/>
  <c r="P52" i="11"/>
  <c r="P51" i="11"/>
  <c r="P50" i="11"/>
  <c r="P49" i="11"/>
  <c r="P48" i="11"/>
  <c r="P47" i="11"/>
  <c r="P46" i="11"/>
  <c r="P45" i="11"/>
  <c r="P44" i="11"/>
  <c r="P43" i="11"/>
  <c r="P42" i="11"/>
  <c r="P41" i="11"/>
  <c r="P40" i="11"/>
  <c r="P39" i="11"/>
  <c r="P38" i="11"/>
  <c r="P37" i="11"/>
  <c r="P36" i="11"/>
  <c r="P35" i="11"/>
  <c r="P34" i="11"/>
  <c r="P33" i="11"/>
  <c r="P32" i="11"/>
  <c r="P31" i="11"/>
  <c r="P30" i="11"/>
  <c r="P29" i="11"/>
  <c r="P28" i="11"/>
  <c r="P27" i="11"/>
  <c r="P26" i="11"/>
  <c r="P25" i="11"/>
  <c r="P24" i="11"/>
  <c r="P23" i="11"/>
  <c r="P22" i="11"/>
  <c r="P21" i="11"/>
  <c r="P20" i="11"/>
  <c r="P19" i="11"/>
  <c r="P18" i="11"/>
  <c r="P17" i="11"/>
  <c r="P16" i="11"/>
  <c r="P15" i="11"/>
  <c r="P14" i="11"/>
  <c r="P13" i="11"/>
  <c r="P12" i="11"/>
  <c r="P11" i="11"/>
  <c r="P10" i="11"/>
  <c r="P9" i="11"/>
  <c r="P8" i="11"/>
  <c r="R7" i="11"/>
  <c r="V6" i="12" l="1"/>
  <c r="C6" i="12"/>
  <c r="G8" i="11"/>
  <c r="E54" i="11"/>
  <c r="E53" i="11"/>
  <c r="E52" i="11"/>
  <c r="E51" i="11"/>
  <c r="E50" i="11"/>
  <c r="E49" i="11"/>
  <c r="E48" i="11"/>
  <c r="E47" i="11"/>
  <c r="E46" i="11"/>
  <c r="E45" i="11"/>
  <c r="E44" i="11"/>
  <c r="E43" i="11"/>
  <c r="E42" i="11"/>
  <c r="E41" i="11"/>
  <c r="E40" i="11"/>
  <c r="E39" i="11"/>
  <c r="E38" i="11"/>
  <c r="E37" i="11"/>
  <c r="E36" i="11"/>
  <c r="E35" i="11"/>
  <c r="E34" i="11"/>
  <c r="E33" i="11"/>
  <c r="E32" i="11"/>
  <c r="E31" i="11"/>
  <c r="E30" i="11"/>
  <c r="E29" i="11"/>
  <c r="E28" i="11"/>
  <c r="E27" i="11"/>
  <c r="E26" i="11"/>
  <c r="E25" i="11"/>
  <c r="E24" i="11"/>
  <c r="E23" i="11"/>
  <c r="E22" i="11"/>
  <c r="E21" i="11"/>
  <c r="E20" i="11"/>
  <c r="E19" i="11"/>
  <c r="E18" i="11"/>
  <c r="E17" i="11"/>
  <c r="E16" i="11"/>
  <c r="E15" i="11"/>
  <c r="E14" i="11"/>
  <c r="E13" i="11"/>
  <c r="E12" i="11"/>
  <c r="E11" i="11"/>
  <c r="E10" i="11"/>
  <c r="E9" i="11"/>
  <c r="E8" i="11"/>
  <c r="C54" i="11"/>
  <c r="C53" i="11"/>
  <c r="C52" i="11"/>
  <c r="C51" i="11"/>
  <c r="C50" i="11"/>
  <c r="C49" i="11"/>
  <c r="C48" i="11"/>
  <c r="C47" i="11"/>
  <c r="C46" i="11"/>
  <c r="C45" i="11"/>
  <c r="C44" i="11"/>
  <c r="C43" i="11"/>
  <c r="C42" i="11"/>
  <c r="C41" i="11"/>
  <c r="C40" i="11"/>
  <c r="C39" i="11"/>
  <c r="C38" i="11"/>
  <c r="C37" i="11"/>
  <c r="C36" i="11"/>
  <c r="C35" i="11"/>
  <c r="C34" i="11"/>
  <c r="C33" i="11"/>
  <c r="C32" i="11"/>
  <c r="C31" i="11"/>
  <c r="C30" i="11"/>
  <c r="C29" i="11"/>
  <c r="C28" i="11"/>
  <c r="C27" i="11"/>
  <c r="C26" i="11"/>
  <c r="C25" i="11"/>
  <c r="C24" i="11"/>
  <c r="C23" i="11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B8" i="11" s="1"/>
  <c r="E7" i="11"/>
  <c r="B6" i="12"/>
  <c r="C7" i="11" l="1"/>
  <c r="Q54" i="11"/>
  <c r="Q53" i="11"/>
  <c r="Q52" i="11"/>
  <c r="Q51" i="11"/>
  <c r="Q50" i="11"/>
  <c r="Q49" i="11"/>
  <c r="Q48" i="11"/>
  <c r="Q47" i="11"/>
  <c r="Q46" i="11"/>
  <c r="Q45" i="11"/>
  <c r="Q44" i="11"/>
  <c r="Q43" i="11"/>
  <c r="Q42" i="11"/>
  <c r="Q41" i="11"/>
  <c r="Q40" i="11"/>
  <c r="Q39" i="11"/>
  <c r="Q38" i="11"/>
  <c r="Q37" i="11"/>
  <c r="Q36" i="11"/>
  <c r="Q35" i="11"/>
  <c r="Q34" i="11"/>
  <c r="Q33" i="11"/>
  <c r="Q32" i="11"/>
  <c r="Q31" i="11"/>
  <c r="Q30" i="11"/>
  <c r="Q29" i="11"/>
  <c r="Q28" i="11"/>
  <c r="Q27" i="11"/>
  <c r="Q26" i="11"/>
  <c r="Q25" i="11"/>
  <c r="Q24" i="11"/>
  <c r="Q23" i="11"/>
  <c r="Q22" i="11"/>
  <c r="Q21" i="11"/>
  <c r="Q20" i="11"/>
  <c r="Q19" i="11"/>
  <c r="Q18" i="11"/>
  <c r="Q17" i="11"/>
  <c r="Q16" i="11"/>
  <c r="Q15" i="11"/>
  <c r="Q14" i="11"/>
  <c r="Q13" i="11"/>
  <c r="Q12" i="11"/>
  <c r="Q11" i="11"/>
  <c r="Q10" i="11"/>
  <c r="Q9" i="11"/>
  <c r="N6" i="12"/>
  <c r="M6" i="12"/>
  <c r="L6" i="12"/>
  <c r="I6" i="12"/>
  <c r="Q8" i="11" l="1"/>
  <c r="P7" i="11"/>
  <c r="Q7" i="11" s="1"/>
  <c r="S7" i="11" l="1"/>
  <c r="S2" i="11"/>
  <c r="D8" i="11" l="1"/>
  <c r="F8" i="11"/>
  <c r="D9" i="11"/>
  <c r="F9" i="11"/>
  <c r="G9" i="11"/>
  <c r="B9" i="11" s="1"/>
  <c r="D10" i="11"/>
  <c r="F10" i="11"/>
  <c r="G10" i="11"/>
  <c r="B10" i="11" s="1"/>
  <c r="D11" i="11"/>
  <c r="F11" i="11"/>
  <c r="G11" i="11"/>
  <c r="B11" i="11" s="1"/>
  <c r="D12" i="11"/>
  <c r="F12" i="11"/>
  <c r="G12" i="11"/>
  <c r="B12" i="11" s="1"/>
  <c r="D13" i="11"/>
  <c r="F13" i="11"/>
  <c r="G13" i="11"/>
  <c r="B13" i="11" s="1"/>
  <c r="D14" i="11"/>
  <c r="F14" i="11"/>
  <c r="G14" i="11"/>
  <c r="B14" i="11" s="1"/>
  <c r="D15" i="11"/>
  <c r="F15" i="11"/>
  <c r="G15" i="11"/>
  <c r="B15" i="11" s="1"/>
  <c r="D16" i="11"/>
  <c r="F16" i="11"/>
  <c r="G16" i="11"/>
  <c r="B16" i="11" s="1"/>
  <c r="D17" i="11"/>
  <c r="F17" i="11"/>
  <c r="G17" i="11"/>
  <c r="B17" i="11" s="1"/>
  <c r="D18" i="11"/>
  <c r="F18" i="11"/>
  <c r="G18" i="11"/>
  <c r="B18" i="11" s="1"/>
  <c r="D19" i="11"/>
  <c r="F19" i="11"/>
  <c r="G19" i="11"/>
  <c r="B19" i="11" s="1"/>
  <c r="D20" i="11"/>
  <c r="F20" i="11"/>
  <c r="G20" i="11"/>
  <c r="B20" i="11" s="1"/>
  <c r="D21" i="11"/>
  <c r="F21" i="11"/>
  <c r="G21" i="11"/>
  <c r="B21" i="11" s="1"/>
  <c r="D22" i="11"/>
  <c r="F22" i="11"/>
  <c r="G22" i="11"/>
  <c r="B22" i="11" s="1"/>
  <c r="D23" i="11"/>
  <c r="F23" i="11"/>
  <c r="G23" i="11"/>
  <c r="B23" i="11" s="1"/>
  <c r="D24" i="11"/>
  <c r="F24" i="11"/>
  <c r="G24" i="11"/>
  <c r="B24" i="11" s="1"/>
  <c r="D25" i="11"/>
  <c r="F25" i="11"/>
  <c r="G25" i="11"/>
  <c r="B25" i="11" s="1"/>
  <c r="D26" i="11"/>
  <c r="F26" i="11"/>
  <c r="G26" i="11"/>
  <c r="B26" i="11" s="1"/>
  <c r="D27" i="11"/>
  <c r="F27" i="11"/>
  <c r="G27" i="11"/>
  <c r="B27" i="11" s="1"/>
  <c r="D28" i="11"/>
  <c r="F28" i="11"/>
  <c r="G28" i="11"/>
  <c r="B28" i="11" s="1"/>
  <c r="D29" i="11"/>
  <c r="F29" i="11"/>
  <c r="G29" i="11"/>
  <c r="B29" i="11" s="1"/>
  <c r="D30" i="11"/>
  <c r="F30" i="11"/>
  <c r="G30" i="11"/>
  <c r="B30" i="11" s="1"/>
  <c r="D31" i="11"/>
  <c r="F31" i="11"/>
  <c r="G31" i="11"/>
  <c r="B31" i="11" s="1"/>
  <c r="D32" i="11"/>
  <c r="F32" i="11"/>
  <c r="G32" i="11"/>
  <c r="B32" i="11" s="1"/>
  <c r="D33" i="11"/>
  <c r="F33" i="11"/>
  <c r="G33" i="11"/>
  <c r="B33" i="11" s="1"/>
  <c r="D34" i="11"/>
  <c r="F34" i="11"/>
  <c r="G34" i="11"/>
  <c r="B34" i="11" s="1"/>
  <c r="D35" i="11"/>
  <c r="F35" i="11"/>
  <c r="G35" i="11"/>
  <c r="B35" i="11" s="1"/>
  <c r="D36" i="11"/>
  <c r="F36" i="11"/>
  <c r="G36" i="11"/>
  <c r="B36" i="11" s="1"/>
  <c r="D37" i="11"/>
  <c r="F37" i="11"/>
  <c r="G37" i="11"/>
  <c r="B37" i="11" s="1"/>
  <c r="D38" i="11"/>
  <c r="F38" i="11"/>
  <c r="G38" i="11"/>
  <c r="B38" i="11" s="1"/>
  <c r="D39" i="11"/>
  <c r="F39" i="11"/>
  <c r="G39" i="11"/>
  <c r="B39" i="11" s="1"/>
  <c r="D40" i="11"/>
  <c r="F40" i="11"/>
  <c r="G40" i="11"/>
  <c r="B40" i="11" s="1"/>
  <c r="D41" i="11"/>
  <c r="F41" i="11"/>
  <c r="G41" i="11"/>
  <c r="B41" i="11" s="1"/>
  <c r="D42" i="11"/>
  <c r="F42" i="11"/>
  <c r="G42" i="11"/>
  <c r="B42" i="11" s="1"/>
  <c r="D43" i="11"/>
  <c r="F43" i="11"/>
  <c r="G43" i="11"/>
  <c r="B43" i="11" s="1"/>
  <c r="D44" i="11"/>
  <c r="F44" i="11"/>
  <c r="G44" i="11"/>
  <c r="B44" i="11" s="1"/>
  <c r="D45" i="11"/>
  <c r="F45" i="11"/>
  <c r="G45" i="11"/>
  <c r="B45" i="11" s="1"/>
  <c r="D46" i="11"/>
  <c r="F46" i="11"/>
  <c r="G46" i="11"/>
  <c r="B46" i="11" s="1"/>
  <c r="D47" i="11"/>
  <c r="F47" i="11"/>
  <c r="G47" i="11"/>
  <c r="B47" i="11" s="1"/>
  <c r="D48" i="11"/>
  <c r="F48" i="11"/>
  <c r="G48" i="11"/>
  <c r="B48" i="11" s="1"/>
  <c r="D49" i="11"/>
  <c r="F49" i="11"/>
  <c r="G49" i="11"/>
  <c r="B49" i="11" s="1"/>
  <c r="D50" i="11"/>
  <c r="F50" i="11"/>
  <c r="G50" i="11"/>
  <c r="B50" i="11" s="1"/>
  <c r="D51" i="11"/>
  <c r="F51" i="11"/>
  <c r="G51" i="11"/>
  <c r="B51" i="11" s="1"/>
  <c r="D52" i="11"/>
  <c r="F52" i="11"/>
  <c r="G52" i="11"/>
  <c r="B52" i="11" s="1"/>
  <c r="D53" i="11"/>
  <c r="F53" i="11"/>
  <c r="G53" i="11"/>
  <c r="B53" i="11" s="1"/>
  <c r="D54" i="11"/>
  <c r="F54" i="11"/>
  <c r="G54" i="11"/>
  <c r="B54" i="11" s="1"/>
  <c r="M7" i="11"/>
  <c r="L7" i="11"/>
  <c r="G5" i="10"/>
  <c r="G7" i="11" l="1"/>
  <c r="B7" i="11" s="1"/>
  <c r="H7" i="11"/>
  <c r="O7" i="11"/>
  <c r="J7" i="11" l="1"/>
  <c r="K7" i="11"/>
  <c r="I7" i="11"/>
  <c r="B51" i="13"/>
  <c r="B50" i="13"/>
  <c r="B49" i="13"/>
  <c r="B48" i="13"/>
  <c r="B47" i="13"/>
  <c r="B46" i="13"/>
  <c r="B45" i="13"/>
  <c r="B44" i="13"/>
  <c r="B43" i="13"/>
  <c r="B42" i="13"/>
  <c r="B41" i="13"/>
  <c r="B40" i="13"/>
  <c r="B39" i="13"/>
  <c r="B38" i="13"/>
  <c r="B37" i="13"/>
  <c r="B36" i="13"/>
  <c r="B35" i="13"/>
  <c r="B34" i="13"/>
  <c r="B33" i="13"/>
  <c r="B32" i="13"/>
  <c r="B31" i="13"/>
  <c r="B30" i="13"/>
  <c r="B29" i="13"/>
  <c r="B28" i="13"/>
  <c r="B27" i="13"/>
  <c r="B26" i="13"/>
  <c r="B25" i="13"/>
  <c r="B24" i="13"/>
  <c r="B23" i="13"/>
  <c r="B22" i="13"/>
  <c r="B21" i="13"/>
  <c r="B20" i="13"/>
  <c r="B19" i="13"/>
  <c r="B18" i="13"/>
  <c r="B17" i="13"/>
  <c r="B16" i="13"/>
  <c r="B15" i="13"/>
  <c r="B14" i="13"/>
  <c r="B13" i="13"/>
  <c r="B12" i="13"/>
  <c r="B11" i="13"/>
  <c r="B10" i="13"/>
  <c r="B9" i="13"/>
  <c r="B8" i="13"/>
  <c r="B7" i="13"/>
  <c r="B6" i="13"/>
  <c r="B5" i="13"/>
  <c r="D4" i="13"/>
  <c r="C4" i="13"/>
  <c r="H54" i="11"/>
  <c r="H53" i="11"/>
  <c r="H52" i="11"/>
  <c r="H51" i="11"/>
  <c r="H50" i="11"/>
  <c r="H49" i="11"/>
  <c r="H46" i="11"/>
  <c r="H45" i="11"/>
  <c r="H44" i="11"/>
  <c r="H43" i="11"/>
  <c r="H42" i="11"/>
  <c r="H41" i="11"/>
  <c r="H38" i="11"/>
  <c r="H37" i="11"/>
  <c r="H36" i="11"/>
  <c r="H34" i="11"/>
  <c r="H33" i="11"/>
  <c r="H30" i="11"/>
  <c r="H29" i="11"/>
  <c r="H28" i="11"/>
  <c r="H27" i="11"/>
  <c r="H26" i="11"/>
  <c r="H24" i="11"/>
  <c r="H22" i="11"/>
  <c r="H21" i="11"/>
  <c r="H20" i="11"/>
  <c r="H18" i="11"/>
  <c r="H16" i="11"/>
  <c r="H14" i="11"/>
  <c r="H13" i="11"/>
  <c r="H12" i="11"/>
  <c r="H11" i="11"/>
  <c r="H10" i="11"/>
  <c r="H8" i="11"/>
  <c r="B4" i="13" l="1"/>
  <c r="R6" i="12"/>
  <c r="T6" i="12"/>
  <c r="U6" i="12" s="1"/>
  <c r="G6" i="12"/>
  <c r="H6" i="12"/>
  <c r="J6" i="12"/>
  <c r="K6" i="12"/>
  <c r="D6" i="12"/>
  <c r="P6" i="12"/>
  <c r="E6" i="12"/>
  <c r="H35" i="11"/>
  <c r="H23" i="11"/>
  <c r="H17" i="11"/>
  <c r="H47" i="11"/>
  <c r="H19" i="11"/>
  <c r="H39" i="11"/>
  <c r="H31" i="11"/>
  <c r="H9" i="11"/>
  <c r="H25" i="11"/>
  <c r="H15" i="11"/>
  <c r="H32" i="11"/>
  <c r="H40" i="11"/>
  <c r="H48" i="11"/>
  <c r="D7" i="11" l="1"/>
  <c r="F7" i="11"/>
  <c r="Q6" i="12"/>
  <c r="F6" i="12"/>
  <c r="S6" i="12" s="1"/>
  <c r="H39" i="10" l="1"/>
  <c r="H26" i="10"/>
  <c r="H18" i="10"/>
  <c r="F25" i="10"/>
  <c r="F23" i="10"/>
  <c r="F17" i="10"/>
  <c r="F15" i="10"/>
  <c r="D25" i="10"/>
  <c r="D17" i="10"/>
  <c r="H53" i="9"/>
  <c r="H50" i="9"/>
  <c r="H45" i="9"/>
  <c r="H42" i="9"/>
  <c r="H29" i="9"/>
  <c r="H26" i="9"/>
  <c r="H21" i="9"/>
  <c r="H18" i="9"/>
  <c r="H13" i="9"/>
  <c r="H23" i="10"/>
  <c r="H15" i="10"/>
  <c r="D18" i="10"/>
  <c r="D13" i="10"/>
  <c r="H44" i="9"/>
  <c r="H36" i="9"/>
  <c r="H34" i="9"/>
  <c r="H28" i="9"/>
  <c r="H20" i="9"/>
  <c r="H12" i="9"/>
  <c r="F52" i="9"/>
  <c r="F44" i="9"/>
  <c r="F36" i="9"/>
  <c r="F28" i="9"/>
  <c r="F20" i="9"/>
  <c r="F12" i="9"/>
  <c r="C10" i="10"/>
  <c r="D10" i="10" s="1"/>
  <c r="E10" i="10"/>
  <c r="G10" i="10"/>
  <c r="F39" i="10"/>
  <c r="H29" i="10"/>
  <c r="H28" i="10"/>
  <c r="H21" i="10"/>
  <c r="H20" i="10"/>
  <c r="H13" i="10"/>
  <c r="H12" i="10"/>
  <c r="F29" i="10"/>
  <c r="F28" i="10"/>
  <c r="F21" i="10"/>
  <c r="F20" i="10"/>
  <c r="F13" i="10"/>
  <c r="F12" i="10"/>
  <c r="D23" i="10"/>
  <c r="D15" i="10"/>
  <c r="F50" i="9"/>
  <c r="F42" i="9"/>
  <c r="F34" i="9"/>
  <c r="F26" i="9"/>
  <c r="F18" i="9"/>
  <c r="H30" i="10"/>
  <c r="H22" i="10"/>
  <c r="H17" i="10"/>
  <c r="H14" i="10"/>
  <c r="F30" i="10"/>
  <c r="F14" i="10"/>
  <c r="H52" i="9"/>
  <c r="F51" i="9"/>
  <c r="F43" i="9"/>
  <c r="F35" i="9"/>
  <c r="F11" i="9"/>
  <c r="E5" i="10"/>
  <c r="E34" i="10" s="1"/>
  <c r="F22" i="10"/>
  <c r="H11" i="10"/>
  <c r="H16" i="10"/>
  <c r="H19" i="10"/>
  <c r="H24" i="10"/>
  <c r="H25" i="10"/>
  <c r="H27" i="10"/>
  <c r="F11" i="10"/>
  <c r="F16" i="10"/>
  <c r="F18" i="10"/>
  <c r="F19" i="10"/>
  <c r="F24" i="10"/>
  <c r="F26" i="10"/>
  <c r="F27" i="10"/>
  <c r="D11" i="10"/>
  <c r="D12" i="10"/>
  <c r="D14" i="10"/>
  <c r="D16" i="10"/>
  <c r="D19" i="10"/>
  <c r="D20" i="10"/>
  <c r="D21" i="10"/>
  <c r="D22" i="10"/>
  <c r="D24" i="10"/>
  <c r="D26" i="10"/>
  <c r="D27" i="10"/>
  <c r="D28" i="10"/>
  <c r="D29" i="10"/>
  <c r="D30" i="10"/>
  <c r="H3" i="10"/>
  <c r="H11" i="9"/>
  <c r="H14" i="9"/>
  <c r="H15" i="9"/>
  <c r="H16" i="9"/>
  <c r="H17" i="9"/>
  <c r="H19" i="9"/>
  <c r="H22" i="9"/>
  <c r="H23" i="9"/>
  <c r="H24" i="9"/>
  <c r="H25" i="9"/>
  <c r="H27" i="9"/>
  <c r="H30" i="9"/>
  <c r="H31" i="9"/>
  <c r="H32" i="9"/>
  <c r="H33" i="9"/>
  <c r="H35" i="9"/>
  <c r="H37" i="9"/>
  <c r="H38" i="9"/>
  <c r="H39" i="9"/>
  <c r="H40" i="9"/>
  <c r="H41" i="9"/>
  <c r="H43" i="9"/>
  <c r="H46" i="9"/>
  <c r="H47" i="9"/>
  <c r="H48" i="9"/>
  <c r="H49" i="9"/>
  <c r="H51" i="9"/>
  <c r="H54" i="9"/>
  <c r="H55" i="9"/>
  <c r="H56" i="9"/>
  <c r="H57" i="9"/>
  <c r="F13" i="9"/>
  <c r="F14" i="9"/>
  <c r="F15" i="9"/>
  <c r="F16" i="9"/>
  <c r="F17" i="9"/>
  <c r="F19" i="9"/>
  <c r="F21" i="9"/>
  <c r="F22" i="9"/>
  <c r="F23" i="9"/>
  <c r="F24" i="9"/>
  <c r="F25" i="9"/>
  <c r="F27" i="9"/>
  <c r="F29" i="9"/>
  <c r="F30" i="9"/>
  <c r="F31" i="9"/>
  <c r="F32" i="9"/>
  <c r="F33" i="9"/>
  <c r="F37" i="9"/>
  <c r="F38" i="9"/>
  <c r="F39" i="9"/>
  <c r="F40" i="9"/>
  <c r="F41" i="9"/>
  <c r="F45" i="9"/>
  <c r="F46" i="9"/>
  <c r="F47" i="9"/>
  <c r="F48" i="9"/>
  <c r="F49" i="9"/>
  <c r="F53" i="9"/>
  <c r="F54" i="9"/>
  <c r="F55" i="9"/>
  <c r="F56" i="9"/>
  <c r="F57" i="9"/>
  <c r="G10" i="9"/>
  <c r="H10" i="9" s="1"/>
  <c r="G34" i="10"/>
  <c r="D39" i="10" l="1"/>
  <c r="E10" i="9"/>
  <c r="F10" i="9" s="1"/>
  <c r="H10" i="10"/>
  <c r="F10" i="10"/>
  <c r="D11" i="9"/>
  <c r="D12" i="9"/>
  <c r="D14" i="9"/>
  <c r="D15" i="9"/>
  <c r="D16" i="9"/>
  <c r="D17" i="9"/>
  <c r="D18" i="9"/>
  <c r="D19" i="9"/>
  <c r="D20" i="9"/>
  <c r="D21" i="9"/>
  <c r="D22" i="9"/>
  <c r="D23" i="9"/>
  <c r="D24" i="9"/>
  <c r="D25" i="9"/>
  <c r="D27" i="9"/>
  <c r="D30" i="9"/>
  <c r="D32" i="9"/>
  <c r="D33" i="9"/>
  <c r="D35" i="9"/>
  <c r="D36" i="9"/>
  <c r="D37" i="9"/>
  <c r="D38" i="9"/>
  <c r="D39" i="9"/>
  <c r="D40" i="9"/>
  <c r="D41" i="9"/>
  <c r="D43" i="9"/>
  <c r="D46" i="9"/>
  <c r="D49" i="9"/>
  <c r="D51" i="9"/>
  <c r="D52" i="9"/>
  <c r="D54" i="9"/>
  <c r="D57" i="9"/>
  <c r="D48" i="9" l="1"/>
  <c r="D29" i="9"/>
  <c r="D26" i="9"/>
  <c r="D50" i="9"/>
  <c r="D45" i="9"/>
  <c r="D28" i="9"/>
  <c r="D13" i="9"/>
  <c r="D53" i="9"/>
  <c r="D55" i="9"/>
  <c r="D42" i="9"/>
  <c r="D47" i="9"/>
  <c r="D56" i="9"/>
  <c r="D31" i="9"/>
  <c r="D44" i="9"/>
  <c r="D34" i="9"/>
  <c r="C10" i="9" l="1"/>
  <c r="D10" i="9" s="1"/>
</calcChain>
</file>

<file path=xl/sharedStrings.xml><?xml version="1.0" encoding="utf-8"?>
<sst xmlns="http://schemas.openxmlformats.org/spreadsheetml/2006/main" count="351" uniqueCount="152">
  <si>
    <t>３回目接種の進捗状況（都道府県別）</t>
    <rPh sb="1" eb="3">
      <t>カイメ</t>
    </rPh>
    <rPh sb="3" eb="5">
      <t>セッシュ</t>
    </rPh>
    <rPh sb="6" eb="8">
      <t>シンチョク</t>
    </rPh>
    <rPh sb="8" eb="10">
      <t>ジョウキョウ</t>
    </rPh>
    <rPh sb="11" eb="15">
      <t>トドウフケン</t>
    </rPh>
    <rPh sb="15" eb="16">
      <t>ベツ</t>
    </rPh>
    <phoneticPr fontId="2"/>
  </si>
  <si>
    <t>（6月6日公表時点）</t>
  </si>
  <si>
    <t>（単位：人口（人）、増加回数（回））</t>
    <rPh sb="1" eb="3">
      <t>タンイ</t>
    </rPh>
    <rPh sb="4" eb="6">
      <t>ジンコウ</t>
    </rPh>
    <rPh sb="7" eb="8">
      <t>ヒト</t>
    </rPh>
    <rPh sb="10" eb="12">
      <t>ゾウカ</t>
    </rPh>
    <rPh sb="12" eb="14">
      <t>カイスウ</t>
    </rPh>
    <rPh sb="15" eb="16">
      <t>カイ</t>
    </rPh>
    <rPh sb="16" eb="17">
      <t>マンカイ</t>
    </rPh>
    <phoneticPr fontId="2"/>
  </si>
  <si>
    <t>都道府県名</t>
    <rPh sb="0" eb="4">
      <t>トドウフケン</t>
    </rPh>
    <rPh sb="4" eb="5">
      <t>メイ</t>
    </rPh>
    <phoneticPr fontId="2"/>
  </si>
  <si>
    <t>人口</t>
    <rPh sb="0" eb="2">
      <t>ジンコウ</t>
    </rPh>
    <phoneticPr fontId="2"/>
  </si>
  <si>
    <t>累計接種回数</t>
    <rPh sb="0" eb="2">
      <t>ルイケイ</t>
    </rPh>
    <rPh sb="2" eb="4">
      <t>セッシュ</t>
    </rPh>
    <rPh sb="4" eb="6">
      <t>カイスウ</t>
    </rPh>
    <phoneticPr fontId="2"/>
  </si>
  <si>
    <t>直近1週間</t>
  </si>
  <si>
    <t>（増加回数ベース）※1</t>
    <phoneticPr fontId="2"/>
  </si>
  <si>
    <t>（増加回数ベース）※2</t>
    <phoneticPr fontId="2"/>
  </si>
  <si>
    <t>接種回数</t>
    <rPh sb="0" eb="2">
      <t>セッシュ</t>
    </rPh>
    <rPh sb="2" eb="4">
      <t>カイスウ</t>
    </rPh>
    <phoneticPr fontId="2"/>
  </si>
  <si>
    <t>増加回数</t>
    <rPh sb="0" eb="2">
      <t>ゾウカ</t>
    </rPh>
    <rPh sb="2" eb="4">
      <t>カイスウ</t>
    </rPh>
    <phoneticPr fontId="2"/>
  </si>
  <si>
    <t>人口比</t>
    <rPh sb="0" eb="3">
      <t>ジンコウヒ</t>
    </rPh>
    <phoneticPr fontId="2"/>
  </si>
  <si>
    <t>人口比</t>
    <rPh sb="0" eb="2">
      <t>ジンコウ</t>
    </rPh>
    <rPh sb="2" eb="3">
      <t>ヒ</t>
    </rPh>
    <phoneticPr fontId="2"/>
  </si>
  <si>
    <t>合計</t>
    <rPh sb="0" eb="2">
      <t>ゴウケイ</t>
    </rPh>
    <phoneticPr fontId="2"/>
  </si>
  <si>
    <t>01 北海道</t>
  </si>
  <si>
    <t>02 青森県</t>
  </si>
  <si>
    <t>03 岩手県</t>
  </si>
  <si>
    <t>04 宮城県</t>
  </si>
  <si>
    <t>05 秋田県</t>
  </si>
  <si>
    <t>06 山形県</t>
  </si>
  <si>
    <t>07 福島県</t>
  </si>
  <si>
    <t>08 茨城県</t>
  </si>
  <si>
    <t>09 栃木県</t>
  </si>
  <si>
    <t>10 群馬県</t>
  </si>
  <si>
    <t>11 埼玉県</t>
  </si>
  <si>
    <t>12 千葉県</t>
  </si>
  <si>
    <t>13 東京都</t>
  </si>
  <si>
    <t>14 神奈川県</t>
  </si>
  <si>
    <t>15 新潟県</t>
  </si>
  <si>
    <t>16 富山県</t>
  </si>
  <si>
    <t>17 石川県</t>
  </si>
  <si>
    <t>18 福井県</t>
  </si>
  <si>
    <t>19 山梨県</t>
  </si>
  <si>
    <t>20 長野県</t>
  </si>
  <si>
    <t>21 岐阜県</t>
  </si>
  <si>
    <t>22 静岡県</t>
  </si>
  <si>
    <t>23 愛知県</t>
  </si>
  <si>
    <t>24 三重県</t>
  </si>
  <si>
    <t>25 滋賀県</t>
  </si>
  <si>
    <t>26 京都府</t>
  </si>
  <si>
    <t>27 大阪府</t>
  </si>
  <si>
    <t>28 兵庫県</t>
  </si>
  <si>
    <t>29 奈良県</t>
  </si>
  <si>
    <t>30 和歌山県</t>
  </si>
  <si>
    <t>31 鳥取県</t>
  </si>
  <si>
    <t>32 島根県</t>
  </si>
  <si>
    <t>33 岡山県</t>
  </si>
  <si>
    <t>34 広島県</t>
  </si>
  <si>
    <t>35 山口県</t>
  </si>
  <si>
    <t>36 徳島県</t>
  </si>
  <si>
    <t>37 香川県</t>
  </si>
  <si>
    <t>38 愛媛県</t>
  </si>
  <si>
    <t>39 高知県</t>
  </si>
  <si>
    <t>40 福岡県</t>
  </si>
  <si>
    <t>41 佐賀県</t>
  </si>
  <si>
    <t>42 長崎県</t>
  </si>
  <si>
    <t>43 熊本県</t>
  </si>
  <si>
    <t>44 大分県</t>
  </si>
  <si>
    <t>45 宮崎県</t>
  </si>
  <si>
    <t>46 鹿児島県</t>
  </si>
  <si>
    <t>47 沖縄県</t>
  </si>
  <si>
    <t>注：人口は、総務省が公表している、「令和3年住民基本台帳年齢階級別人口（市区町村別）」のうち、</t>
  </si>
  <si>
    <t>各市町村の性別及び年齢階級の数字を集計したものを使用</t>
    <phoneticPr fontId="2"/>
  </si>
  <si>
    <t>※1：前週同曜日の公表分との差を使用</t>
    <rPh sb="3" eb="5">
      <t>ゼンシュウ</t>
    </rPh>
    <rPh sb="5" eb="6">
      <t>ドウ</t>
    </rPh>
    <rPh sb="6" eb="8">
      <t>ヨウビ</t>
    </rPh>
    <rPh sb="9" eb="11">
      <t>コウヒョウ</t>
    </rPh>
    <rPh sb="11" eb="12">
      <t>ブン</t>
    </rPh>
    <rPh sb="14" eb="15">
      <t>サ</t>
    </rPh>
    <rPh sb="16" eb="18">
      <t>シヨウ</t>
    </rPh>
    <phoneticPr fontId="2"/>
  </si>
  <si>
    <t>※2：直近の公表分との差を使用。</t>
    <rPh sb="3" eb="5">
      <t>チョッキン</t>
    </rPh>
    <rPh sb="6" eb="8">
      <t>コウヒョウ</t>
    </rPh>
    <rPh sb="8" eb="9">
      <t>ブン</t>
    </rPh>
    <rPh sb="11" eb="12">
      <t>サ</t>
    </rPh>
    <rPh sb="13" eb="15">
      <t>シヨウ</t>
    </rPh>
    <phoneticPr fontId="2"/>
  </si>
  <si>
    <t>ただし、土日祝日直後の公表においては、直近の平日１日の入力数（直近の公表分とその翌日の集計値との差）を使用。</t>
    <phoneticPr fontId="2"/>
  </si>
  <si>
    <t>３回目接種の進捗状況（政令指定都市・特別区）</t>
    <rPh sb="1" eb="3">
      <t>カイメ</t>
    </rPh>
    <rPh sb="3" eb="5">
      <t>セッシュ</t>
    </rPh>
    <rPh sb="6" eb="8">
      <t>シンチョク</t>
    </rPh>
    <rPh sb="8" eb="10">
      <t>ジョウキョウ</t>
    </rPh>
    <rPh sb="11" eb="13">
      <t>セイレイ</t>
    </rPh>
    <rPh sb="13" eb="15">
      <t>シテイ</t>
    </rPh>
    <rPh sb="15" eb="17">
      <t>トシ</t>
    </rPh>
    <rPh sb="18" eb="21">
      <t>トクベツク</t>
    </rPh>
    <phoneticPr fontId="2"/>
  </si>
  <si>
    <t>（１）政令指定都市</t>
    <rPh sb="3" eb="5">
      <t>セイレイ</t>
    </rPh>
    <rPh sb="5" eb="7">
      <t>シテイ</t>
    </rPh>
    <rPh sb="7" eb="9">
      <t>トシ</t>
    </rPh>
    <phoneticPr fontId="2"/>
  </si>
  <si>
    <t>政令指定
都市名</t>
    <rPh sb="0" eb="2">
      <t>セイレイ</t>
    </rPh>
    <rPh sb="2" eb="4">
      <t>シテイ</t>
    </rPh>
    <rPh sb="5" eb="7">
      <t>トシ</t>
    </rPh>
    <rPh sb="7" eb="8">
      <t>メイ</t>
    </rPh>
    <phoneticPr fontId="2"/>
  </si>
  <si>
    <t>合計</t>
    <rPh sb="0" eb="2">
      <t>ゴウケイ</t>
    </rPh>
    <phoneticPr fontId="1"/>
  </si>
  <si>
    <t>札幌市</t>
  </si>
  <si>
    <t>仙台市</t>
  </si>
  <si>
    <t>さいたま市</t>
  </si>
  <si>
    <t>千葉市</t>
  </si>
  <si>
    <t>横浜市</t>
  </si>
  <si>
    <t>川崎市</t>
  </si>
  <si>
    <t>相模原市</t>
  </si>
  <si>
    <t>新潟市</t>
  </si>
  <si>
    <t>静岡市</t>
  </si>
  <si>
    <t>浜松市</t>
  </si>
  <si>
    <t>名古屋市</t>
  </si>
  <si>
    <t>京都市</t>
  </si>
  <si>
    <t>大阪市</t>
  </si>
  <si>
    <t>堺市</t>
  </si>
  <si>
    <t>神戸市</t>
  </si>
  <si>
    <t>岡山市</t>
  </si>
  <si>
    <t>広島市</t>
  </si>
  <si>
    <t>北九州市</t>
  </si>
  <si>
    <t>福岡市</t>
  </si>
  <si>
    <t>熊本市</t>
  </si>
  <si>
    <t>（２）特別区</t>
    <rPh sb="3" eb="6">
      <t>トクベツク</t>
    </rPh>
    <phoneticPr fontId="2"/>
  </si>
  <si>
    <t>注：人口は、総務省が公表している、「令和3年住民基本台帳年齢階級別人口（市区町村別）」のうち、</t>
    <rPh sb="0" eb="1">
      <t>チュウ</t>
    </rPh>
    <rPh sb="2" eb="4">
      <t>ジンコウ</t>
    </rPh>
    <rPh sb="6" eb="9">
      <t>ソウムショウ</t>
    </rPh>
    <rPh sb="10" eb="12">
      <t>コウヒョウ</t>
    </rPh>
    <rPh sb="18" eb="20">
      <t>レイワ</t>
    </rPh>
    <rPh sb="21" eb="22">
      <t>ネン</t>
    </rPh>
    <rPh sb="22" eb="24">
      <t>ジュウミン</t>
    </rPh>
    <rPh sb="24" eb="26">
      <t>キホン</t>
    </rPh>
    <rPh sb="26" eb="28">
      <t>ダイチョウ</t>
    </rPh>
    <rPh sb="28" eb="30">
      <t>ネンレイ</t>
    </rPh>
    <rPh sb="30" eb="32">
      <t>カイキュウ</t>
    </rPh>
    <rPh sb="32" eb="33">
      <t>ベツ</t>
    </rPh>
    <rPh sb="33" eb="35">
      <t>ジンコウ</t>
    </rPh>
    <rPh sb="36" eb="38">
      <t>シク</t>
    </rPh>
    <rPh sb="38" eb="40">
      <t>チョウソン</t>
    </rPh>
    <rPh sb="40" eb="41">
      <t>ベツ</t>
    </rPh>
    <phoneticPr fontId="2"/>
  </si>
  <si>
    <t>各市町村の性別及び年齢階級の数字を集計したものを使用</t>
  </si>
  <si>
    <t>※2：直近の公表分との差を使用</t>
    <rPh sb="3" eb="5">
      <t>チョッキン</t>
    </rPh>
    <rPh sb="6" eb="8">
      <t>コウヒョウ</t>
    </rPh>
    <rPh sb="8" eb="9">
      <t>ブン</t>
    </rPh>
    <rPh sb="11" eb="12">
      <t>サ</t>
    </rPh>
    <rPh sb="13" eb="15">
      <t>シヨウ</t>
    </rPh>
    <phoneticPr fontId="2"/>
  </si>
  <si>
    <t>これまでのワクチン総接種回数（都道府県別）</t>
    <rPh sb="9" eb="10">
      <t>ソウ</t>
    </rPh>
    <rPh sb="10" eb="12">
      <t>セッシュ</t>
    </rPh>
    <rPh sb="12" eb="14">
      <t>カイスウ</t>
    </rPh>
    <rPh sb="15" eb="19">
      <t>トドウフケン</t>
    </rPh>
    <rPh sb="19" eb="20">
      <t>ベツ</t>
    </rPh>
    <phoneticPr fontId="2"/>
  </si>
  <si>
    <t>接種回数（6月5日まで）</t>
  </si>
  <si>
    <t>内１回目</t>
    <rPh sb="0" eb="1">
      <t>ウチ</t>
    </rPh>
    <phoneticPr fontId="2"/>
  </si>
  <si>
    <t>内２回目</t>
    <rPh sb="0" eb="1">
      <t>ウチ</t>
    </rPh>
    <phoneticPr fontId="2"/>
  </si>
  <si>
    <t>内３回目</t>
    <rPh sb="0" eb="1">
      <t>ウチ</t>
    </rPh>
    <phoneticPr fontId="2"/>
  </si>
  <si>
    <t>内４回目</t>
    <phoneticPr fontId="2"/>
  </si>
  <si>
    <t>内12月分</t>
    <rPh sb="0" eb="1">
      <t>ウチ</t>
    </rPh>
    <rPh sb="3" eb="4">
      <t>ガツ</t>
    </rPh>
    <rPh sb="4" eb="5">
      <t>ブン</t>
    </rPh>
    <phoneticPr fontId="2"/>
  </si>
  <si>
    <t>内1月分</t>
    <rPh sb="0" eb="1">
      <t>ウチ</t>
    </rPh>
    <rPh sb="2" eb="3">
      <t>ガツ</t>
    </rPh>
    <rPh sb="3" eb="4">
      <t>ブン</t>
    </rPh>
    <phoneticPr fontId="2"/>
  </si>
  <si>
    <t>内2月分</t>
    <rPh sb="0" eb="1">
      <t>ウチ</t>
    </rPh>
    <rPh sb="2" eb="3">
      <t>ガツ</t>
    </rPh>
    <rPh sb="3" eb="4">
      <t>ブン</t>
    </rPh>
    <phoneticPr fontId="2"/>
  </si>
  <si>
    <t>内3月分</t>
    <rPh sb="0" eb="1">
      <t>ウチ</t>
    </rPh>
    <rPh sb="2" eb="3">
      <t>ガツ</t>
    </rPh>
    <rPh sb="3" eb="4">
      <t>ブン</t>
    </rPh>
    <phoneticPr fontId="2"/>
  </si>
  <si>
    <t>内4月分</t>
  </si>
  <si>
    <t>内5月分</t>
    <phoneticPr fontId="2"/>
  </si>
  <si>
    <t>内6月分</t>
  </si>
  <si>
    <t>内5月分</t>
    <rPh sb="0" eb="1">
      <t>ウチ</t>
    </rPh>
    <rPh sb="2" eb="3">
      <t>ガツ</t>
    </rPh>
    <rPh sb="3" eb="4">
      <t>ブン</t>
    </rPh>
    <phoneticPr fontId="2"/>
  </si>
  <si>
    <t>内6月分</t>
    <rPh sb="0" eb="1">
      <t>ウチ</t>
    </rPh>
    <rPh sb="2" eb="3">
      <t>ガツ</t>
    </rPh>
    <rPh sb="3" eb="4">
      <t>ブン</t>
    </rPh>
    <phoneticPr fontId="2"/>
  </si>
  <si>
    <t>接種率</t>
    <rPh sb="0" eb="2">
      <t>セッシュ</t>
    </rPh>
    <rPh sb="2" eb="3">
      <t>リツ</t>
    </rPh>
    <phoneticPr fontId="2"/>
  </si>
  <si>
    <t>接種回数</t>
    <phoneticPr fontId="2"/>
  </si>
  <si>
    <t>参考：人口</t>
    <rPh sb="0" eb="2">
      <t>サンコウ</t>
    </rPh>
    <rPh sb="3" eb="5">
      <t>ジンコウ</t>
    </rPh>
    <phoneticPr fontId="2"/>
  </si>
  <si>
    <t>注：１回目及び２回目は、接種回数は一般接種（高齢者含む）と医療従事者等の合計。</t>
    <rPh sb="0" eb="1">
      <t>チュウ</t>
    </rPh>
    <rPh sb="3" eb="5">
      <t>カイメ</t>
    </rPh>
    <rPh sb="5" eb="6">
      <t>オヨ</t>
    </rPh>
    <rPh sb="8" eb="10">
      <t>カイメ</t>
    </rPh>
    <rPh sb="12" eb="14">
      <t>セッシュ</t>
    </rPh>
    <rPh sb="14" eb="16">
      <t>カイスウ</t>
    </rPh>
    <rPh sb="17" eb="19">
      <t>イッパン</t>
    </rPh>
    <rPh sb="19" eb="21">
      <t>セッシュ</t>
    </rPh>
    <rPh sb="22" eb="25">
      <t>コウレイシャ</t>
    </rPh>
    <rPh sb="25" eb="26">
      <t>フク</t>
    </rPh>
    <rPh sb="29" eb="31">
      <t>イリョウ</t>
    </rPh>
    <rPh sb="31" eb="34">
      <t>ジュウジシャ</t>
    </rPh>
    <rPh sb="34" eb="35">
      <t>トウ</t>
    </rPh>
    <rPh sb="36" eb="38">
      <t>ゴウケイ</t>
    </rPh>
    <phoneticPr fontId="2"/>
  </si>
  <si>
    <t>　　一般接種（高齢者含む）はワクチン接種記録システム(VRS)への報告と、</t>
    <rPh sb="7" eb="10">
      <t>コウレイシャ</t>
    </rPh>
    <rPh sb="10" eb="11">
      <t>フク</t>
    </rPh>
    <phoneticPr fontId="2"/>
  </si>
  <si>
    <t>　　医療従事者等はワクチン接種円滑化システム（V-SYS）への報告を、公表日で集計したもの。</t>
    <rPh sb="39" eb="41">
      <t>シュウケイ</t>
    </rPh>
    <phoneticPr fontId="2"/>
  </si>
  <si>
    <t>注：３回目は、ワクチン接種記録システム（VRS）への報告を、公表日で集計したもの。</t>
    <rPh sb="0" eb="1">
      <t>チュウ</t>
    </rPh>
    <rPh sb="3" eb="5">
      <t>カイメ</t>
    </rPh>
    <rPh sb="11" eb="13">
      <t>セッシュ</t>
    </rPh>
    <rPh sb="13" eb="15">
      <t>キロク</t>
    </rPh>
    <rPh sb="26" eb="28">
      <t>ホウコク</t>
    </rPh>
    <rPh sb="30" eb="32">
      <t>コウヒョウ</t>
    </rPh>
    <rPh sb="32" eb="33">
      <t>ビ</t>
    </rPh>
    <rPh sb="34" eb="36">
      <t>シュウケイ</t>
    </rPh>
    <phoneticPr fontId="2"/>
  </si>
  <si>
    <t>　　月ごとの内訳は、公表日時点で、各月を接種日とする接種実績を集計したもの。</t>
    <rPh sb="2" eb="3">
      <t>ツキ</t>
    </rPh>
    <rPh sb="6" eb="8">
      <t>ウチワケ</t>
    </rPh>
    <rPh sb="10" eb="12">
      <t>コウヒョウ</t>
    </rPh>
    <rPh sb="12" eb="13">
      <t>ビ</t>
    </rPh>
    <rPh sb="13" eb="15">
      <t>ジテン</t>
    </rPh>
    <rPh sb="17" eb="19">
      <t>カクツキ</t>
    </rPh>
    <rPh sb="20" eb="22">
      <t>セッシュ</t>
    </rPh>
    <rPh sb="22" eb="23">
      <t>ビ</t>
    </rPh>
    <rPh sb="26" eb="28">
      <t>セッシュ</t>
    </rPh>
    <rPh sb="28" eb="30">
      <t>ジッセキ</t>
    </rPh>
    <rPh sb="31" eb="33">
      <t>シュウケイ</t>
    </rPh>
    <phoneticPr fontId="2"/>
  </si>
  <si>
    <t>注：公表日におけるデータの計上方法等の注釈については、以下を参照（https://www.kantei.go.jp/jp/content/000086996.pdf）</t>
    <rPh sb="2" eb="5">
      <t>コウヒョウビ</t>
    </rPh>
    <rPh sb="13" eb="15">
      <t>ケイジョウ</t>
    </rPh>
    <rPh sb="15" eb="17">
      <t>ホウホウ</t>
    </rPh>
    <rPh sb="17" eb="18">
      <t>トウ</t>
    </rPh>
    <rPh sb="19" eb="21">
      <t>チュウシャク</t>
    </rPh>
    <rPh sb="27" eb="29">
      <t>イカ</t>
    </rPh>
    <rPh sb="30" eb="32">
      <t>サンショウ</t>
    </rPh>
    <phoneticPr fontId="2"/>
  </si>
  <si>
    <r>
      <t>これまでのワクチン総接種回数およびワクチン供給量（</t>
    </r>
    <r>
      <rPr>
        <sz val="11"/>
        <rFont val="游ゴシック"/>
        <family val="3"/>
        <charset val="128"/>
        <scheme val="minor"/>
      </rPr>
      <t>一般接種（高齢者含む）、都道府県別）</t>
    </r>
    <rPh sb="9" eb="10">
      <t>ソウ</t>
    </rPh>
    <rPh sb="10" eb="12">
      <t>セッシュ</t>
    </rPh>
    <rPh sb="12" eb="14">
      <t>カイスウ</t>
    </rPh>
    <rPh sb="21" eb="24">
      <t>キョウキュウリョウ</t>
    </rPh>
    <rPh sb="25" eb="27">
      <t>イッパン</t>
    </rPh>
    <rPh sb="27" eb="29">
      <t>セッシュ</t>
    </rPh>
    <rPh sb="30" eb="33">
      <t>コウレイシャ</t>
    </rPh>
    <rPh sb="33" eb="34">
      <t>フク</t>
    </rPh>
    <rPh sb="37" eb="41">
      <t>トドウフケン</t>
    </rPh>
    <rPh sb="41" eb="42">
      <t>ベツ</t>
    </rPh>
    <phoneticPr fontId="2"/>
  </si>
  <si>
    <t>接種回数
（6月5日まで）</t>
  </si>
  <si>
    <t>ワクチン供給量
（6月5日まで）※4</t>
  </si>
  <si>
    <r>
      <t>ファイザー社</t>
    </r>
    <r>
      <rPr>
        <sz val="8"/>
        <color theme="1"/>
        <rFont val="游ゴシック"/>
        <family val="3"/>
        <charset val="128"/>
        <scheme val="minor"/>
      </rPr>
      <t>※6</t>
    </r>
    <phoneticPr fontId="2"/>
  </si>
  <si>
    <t>武田/モデルナ社</t>
    <rPh sb="0" eb="2">
      <t>タケダ</t>
    </rPh>
    <rPh sb="7" eb="8">
      <t>シャ</t>
    </rPh>
    <phoneticPr fontId="2"/>
  </si>
  <si>
    <t>アストラゼネカ社</t>
    <rPh sb="7" eb="8">
      <t>シャ</t>
    </rPh>
    <phoneticPr fontId="2"/>
  </si>
  <si>
    <t>武田社（ノババックス）</t>
    <rPh sb="0" eb="2">
      <t>タケダ</t>
    </rPh>
    <rPh sb="2" eb="3">
      <t>シャ</t>
    </rPh>
    <phoneticPr fontId="2"/>
  </si>
  <si>
    <t xml:space="preserve"> </t>
  </si>
  <si>
    <r>
      <t>武田/モデルナ社</t>
    </r>
    <r>
      <rPr>
        <sz val="8"/>
        <color theme="1"/>
        <rFont val="游ゴシック"/>
        <family val="3"/>
        <charset val="128"/>
        <scheme val="minor"/>
      </rPr>
      <t>※1</t>
    </r>
    <rPh sb="0" eb="2">
      <t>タケダ</t>
    </rPh>
    <rPh sb="7" eb="8">
      <t>シャ</t>
    </rPh>
    <phoneticPr fontId="2"/>
  </si>
  <si>
    <t>武田社（ノババックス）</t>
  </si>
  <si>
    <t>計</t>
    <rPh sb="0" eb="1">
      <t>ケイ</t>
    </rPh>
    <phoneticPr fontId="2"/>
  </si>
  <si>
    <t>ワクチン
累積供給量</t>
    <phoneticPr fontId="2"/>
  </si>
  <si>
    <r>
      <t>対供給量
接種率</t>
    </r>
    <r>
      <rPr>
        <sz val="8"/>
        <color theme="1"/>
        <rFont val="游ゴシック"/>
        <family val="3"/>
        <charset val="128"/>
        <scheme val="minor"/>
      </rPr>
      <t>※3</t>
    </r>
    <rPh sb="0" eb="1">
      <t>タイ</t>
    </rPh>
    <rPh sb="1" eb="4">
      <t>キョウキュウリョウセッシュリツ</t>
    </rPh>
    <phoneticPr fontId="2"/>
  </si>
  <si>
    <r>
      <t>ワクチン
累積供給量</t>
    </r>
    <r>
      <rPr>
        <sz val="8"/>
        <color theme="1"/>
        <rFont val="游ゴシック"/>
        <family val="3"/>
        <charset val="128"/>
        <scheme val="minor"/>
      </rPr>
      <t>※2</t>
    </r>
    <rPh sb="5" eb="7">
      <t>ルイセキ</t>
    </rPh>
    <rPh sb="7" eb="10">
      <t>キョウキュウリョウ</t>
    </rPh>
    <phoneticPr fontId="2"/>
  </si>
  <si>
    <r>
      <t>対供給量
接種率</t>
    </r>
    <r>
      <rPr>
        <sz val="8"/>
        <color theme="1"/>
        <rFont val="游ゴシック"/>
        <family val="3"/>
        <charset val="128"/>
        <scheme val="minor"/>
      </rPr>
      <t>※3</t>
    </r>
    <phoneticPr fontId="2"/>
  </si>
  <si>
    <t>ワクチン
累積供給量</t>
  </si>
  <si>
    <t>全国</t>
    <rPh sb="0" eb="2">
      <t>ゼンコク</t>
    </rPh>
    <phoneticPr fontId="2"/>
  </si>
  <si>
    <t>注：ワクチン接種記録システム(VRS)への報告を居住地の都道府県別に集計。</t>
    <rPh sb="0" eb="1">
      <t>チュウ</t>
    </rPh>
    <rPh sb="8" eb="10">
      <t>キロク</t>
    </rPh>
    <rPh sb="21" eb="23">
      <t>ホウコク</t>
    </rPh>
    <phoneticPr fontId="2"/>
  </si>
  <si>
    <t>※1：武田/モデルナ社のワクチンは、大規模接種会場（一部会場を除く）と職域接種会場で利用。</t>
    <rPh sb="3" eb="5">
      <t>タケダ</t>
    </rPh>
    <rPh sb="10" eb="11">
      <t>シャ</t>
    </rPh>
    <rPh sb="18" eb="25">
      <t>ダイキボセッシュカイジョウ</t>
    </rPh>
    <rPh sb="26" eb="28">
      <t>イチブ</t>
    </rPh>
    <rPh sb="28" eb="30">
      <t>カイジョウ</t>
    </rPh>
    <rPh sb="31" eb="32">
      <t>ノゾ</t>
    </rPh>
    <rPh sb="35" eb="37">
      <t>ショクイキ</t>
    </rPh>
    <rPh sb="37" eb="39">
      <t>セッシュ</t>
    </rPh>
    <rPh sb="39" eb="41">
      <t>カイジョウ</t>
    </rPh>
    <rPh sb="42" eb="44">
      <t>リヨウ</t>
    </rPh>
    <phoneticPr fontId="2"/>
  </si>
  <si>
    <t>※2：職域接種等の会場の種別を問わず、ワクチンが配送された先の施設が所在する都道府県ごとに集計。</t>
    <rPh sb="3" eb="5">
      <t>ショクイキ</t>
    </rPh>
    <rPh sb="5" eb="7">
      <t>セッシュ</t>
    </rPh>
    <rPh sb="7" eb="8">
      <t>トウ</t>
    </rPh>
    <rPh sb="9" eb="11">
      <t>カイジョウ</t>
    </rPh>
    <rPh sb="12" eb="14">
      <t>シュベツ</t>
    </rPh>
    <rPh sb="15" eb="16">
      <t>ト</t>
    </rPh>
    <rPh sb="24" eb="26">
      <t>ハイソウ</t>
    </rPh>
    <rPh sb="29" eb="30">
      <t>サキ</t>
    </rPh>
    <rPh sb="31" eb="33">
      <t>シセツ</t>
    </rPh>
    <rPh sb="34" eb="36">
      <t>ショザイ</t>
    </rPh>
    <rPh sb="38" eb="42">
      <t>トドウフケン</t>
    </rPh>
    <rPh sb="45" eb="47">
      <t>シュウケイ</t>
    </rPh>
    <phoneticPr fontId="2"/>
  </si>
  <si>
    <t>※3：VRSに登録された接種回数を、ワクチン接種円滑化システム(V-SYS)に登録されたワクチンの累計供給量で除したもの。</t>
    <phoneticPr fontId="2"/>
  </si>
  <si>
    <t>※4：一般接種用の1、2回目向け供給が対象。</t>
  </si>
  <si>
    <t>※5：ファイザー社から無償提供された、2020年東京オリンピック・パラリンピック競技大会関係者分を含む。</t>
    <phoneticPr fontId="2"/>
  </si>
  <si>
    <t>※6：小児（5-11歳）対象の接種およびワクチンも含む</t>
  </si>
  <si>
    <t>これまでのワクチン総接種回数（医療従事者等、都道府県別）</t>
    <rPh sb="9" eb="10">
      <t>ソウ</t>
    </rPh>
    <rPh sb="10" eb="12">
      <t>セッシュ</t>
    </rPh>
    <rPh sb="12" eb="14">
      <t>カイスウ</t>
    </rPh>
    <rPh sb="15" eb="17">
      <t>イリョウ</t>
    </rPh>
    <rPh sb="17" eb="20">
      <t>ジュウジシャ</t>
    </rPh>
    <rPh sb="20" eb="21">
      <t>トウ</t>
    </rPh>
    <rPh sb="22" eb="26">
      <t>トドウフケン</t>
    </rPh>
    <rPh sb="26" eb="27">
      <t>ベツ</t>
    </rPh>
    <phoneticPr fontId="2"/>
  </si>
  <si>
    <t>（8月2日公表時点）</t>
    <rPh sb="2" eb="3">
      <t>ガツ</t>
    </rPh>
    <rPh sb="4" eb="5">
      <t>ニチ</t>
    </rPh>
    <rPh sb="5" eb="7">
      <t>コウヒョウ</t>
    </rPh>
    <rPh sb="7" eb="9">
      <t>ジテン</t>
    </rPh>
    <phoneticPr fontId="2"/>
  </si>
  <si>
    <t>接種回数
（7月30日まで）</t>
    <rPh sb="0" eb="2">
      <t>セッシュ</t>
    </rPh>
    <rPh sb="2" eb="4">
      <t>カイスウ</t>
    </rPh>
    <rPh sb="7" eb="8">
      <t>ガツ</t>
    </rPh>
    <rPh sb="10" eb="11">
      <t>ニチ</t>
    </rPh>
    <phoneticPr fontId="2"/>
  </si>
  <si>
    <t>注：ワクチン接種円滑化システム（V-SYS）への報告（17時時点）を</t>
    <rPh sb="6" eb="8">
      <t>セッシュ</t>
    </rPh>
    <rPh sb="8" eb="11">
      <t>エンカツカ</t>
    </rPh>
    <rPh sb="24" eb="26">
      <t>ホウコク</t>
    </rPh>
    <rPh sb="29" eb="30">
      <t>ジ</t>
    </rPh>
    <rPh sb="30" eb="32">
      <t>ジテン</t>
    </rPh>
    <phoneticPr fontId="2"/>
  </si>
  <si>
    <r>
      <t>　　接種実施機関所在地の都道府県別に集計（</t>
    </r>
    <r>
      <rPr>
        <sz val="11"/>
        <rFont val="游ゴシック"/>
        <family val="3"/>
        <charset val="128"/>
        <scheme val="minor"/>
      </rPr>
      <t>高齢者、基礎疾患保有者、その他</t>
    </r>
    <r>
      <rPr>
        <sz val="11"/>
        <color theme="1"/>
        <rFont val="游ゴシック"/>
        <family val="2"/>
        <charset val="128"/>
        <scheme val="minor"/>
      </rPr>
      <t>を除く）。</t>
    </r>
    <rPh sb="2" eb="4">
      <t>セッシュ</t>
    </rPh>
    <rPh sb="4" eb="6">
      <t>ジッシ</t>
    </rPh>
    <rPh sb="6" eb="8">
      <t>キカン</t>
    </rPh>
    <rPh sb="8" eb="11">
      <t>ショザイチ</t>
    </rPh>
    <rPh sb="12" eb="16">
      <t>トドウフケン</t>
    </rPh>
    <rPh sb="16" eb="17">
      <t>ベツ</t>
    </rPh>
    <rPh sb="21" eb="24">
      <t>コウレイシャ</t>
    </rPh>
    <rPh sb="25" eb="27">
      <t>キソ</t>
    </rPh>
    <rPh sb="27" eb="29">
      <t>シッカン</t>
    </rPh>
    <rPh sb="29" eb="32">
      <t>ホユウシャ</t>
    </rPh>
    <rPh sb="35" eb="36">
      <t>ホカ</t>
    </rPh>
    <phoneticPr fontId="2"/>
  </si>
  <si>
    <t>　　医療従事者等向け優先接種の接種実績は、45都道府県は7月21日時点まで、兵庫県、沖縄県は７月27日時点までの実績を集計。</t>
    <phoneticPr fontId="2"/>
  </si>
  <si>
    <t>　　高齢者施設等従事者向け優先接種の接種実績は、７月30日時点までの実績を集計。</t>
    <phoneticPr fontId="2"/>
  </si>
  <si>
    <r>
      <t>　　</t>
    </r>
    <r>
      <rPr>
        <sz val="11"/>
        <rFont val="游ゴシック"/>
        <family val="3"/>
        <charset val="128"/>
        <scheme val="minor"/>
      </rPr>
      <t>医療従事者等は、令和３年７月30日で集計を終了。</t>
    </r>
    <rPh sb="10" eb="12">
      <t>レイワ</t>
    </rPh>
    <rPh sb="13" eb="14">
      <t>ネン</t>
    </rPh>
    <rPh sb="15" eb="16">
      <t>ガツ</t>
    </rPh>
    <rPh sb="18" eb="19">
      <t>ニチ</t>
    </rPh>
    <rPh sb="20" eb="22">
      <t>シュウケイ</t>
    </rPh>
    <rPh sb="23" eb="25">
      <t>シュウリョウ</t>
    </rPh>
    <phoneticPr fontId="2"/>
  </si>
  <si>
    <t>　　4月9日までの接種実績は厚生労働省の「新型コロナワクチン接種実績」のページをご覧ください。</t>
    <rPh sb="3" eb="4">
      <t>ガツ</t>
    </rPh>
    <rPh sb="5" eb="6">
      <t>ニチ</t>
    </rPh>
    <rPh sb="9" eb="11">
      <t>セッシュ</t>
    </rPh>
    <rPh sb="11" eb="13">
      <t>ジッセキ</t>
    </rPh>
    <rPh sb="14" eb="16">
      <t>コウセイ</t>
    </rPh>
    <rPh sb="16" eb="19">
      <t>ロウドウショウ</t>
    </rPh>
    <rPh sb="21" eb="23">
      <t>シンガタ</t>
    </rPh>
    <rPh sb="30" eb="32">
      <t>セッシュ</t>
    </rPh>
    <rPh sb="32" eb="34">
      <t>ジッセキ</t>
    </rPh>
    <rPh sb="41" eb="42">
      <t>ラン</t>
    </rPh>
    <phoneticPr fontId="2"/>
  </si>
  <si>
    <t>　　https://www.mhlw.go.jp/stf/seisakunitsuite/bunya/vaccine_sesshujisseki.html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</si>
</sst>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#,##0_ "/>
    <numFmt numFmtId="177" formatCode="0.0%"/>
    <numFmt numFmtId="178" formatCode="#,##0.0;[Red]\-#,##0.0"/>
    <numFmt numFmtId="179" formatCode="#,##0_ ;[Red]\-#,##0\ "/>
    <numFmt numFmtId="180" formatCode="#,##0_);[Red]\(#,##0\)"/>
  </numFmts>
  <fonts count="12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theme="1"/>
      <name val="游ゴシック"/>
      <family val="2"/>
      <scheme val="minor"/>
    </font>
    <font>
      <sz val="11"/>
      <color theme="1"/>
      <name val="游ゴシック"/>
      <family val="3"/>
      <charset val="128"/>
      <scheme val="minor"/>
    </font>
    <font>
      <sz val="11"/>
      <color rgb="FF000000"/>
      <name val="游ゴシック"/>
      <family val="3"/>
      <charset val="128"/>
    </font>
    <font>
      <sz val="11"/>
      <color rgb="FFFF0000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  <font>
      <sz val="8"/>
      <color theme="1"/>
      <name val="游ゴシック"/>
      <family val="3"/>
      <charset val="128"/>
      <scheme val="minor"/>
    </font>
    <font>
      <sz val="11"/>
      <name val="游ゴシック"/>
      <family val="3"/>
      <charset val="128"/>
    </font>
    <font>
      <sz val="11"/>
      <color rgb="FF000000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4" fillId="0" borderId="0"/>
    <xf numFmtId="9" fontId="1" fillId="0" borderId="0" applyFont="0" applyFill="0" applyBorder="0" applyAlignment="0" applyProtection="0">
      <alignment vertical="center"/>
    </xf>
  </cellStyleXfs>
  <cellXfs count="135">
    <xf numFmtId="0" fontId="0" fillId="0" borderId="0" xfId="0">
      <alignment vertical="center"/>
    </xf>
    <xf numFmtId="38" fontId="0" fillId="0" borderId="0" xfId="1" applyFont="1">
      <alignment vertical="center"/>
    </xf>
    <xf numFmtId="0" fontId="5" fillId="0" borderId="0" xfId="0" applyFont="1" applyAlignment="1">
      <alignment horizontal="left" vertical="center"/>
    </xf>
    <xf numFmtId="38" fontId="5" fillId="0" borderId="0" xfId="1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38" fontId="5" fillId="0" borderId="0" xfId="1" applyFont="1" applyAlignment="1">
      <alignment horizontal="center" vertical="center"/>
    </xf>
    <xf numFmtId="176" fontId="6" fillId="0" borderId="0" xfId="0" applyNumberFormat="1" applyFont="1">
      <alignment vertical="center"/>
    </xf>
    <xf numFmtId="0" fontId="5" fillId="0" borderId="0" xfId="0" applyFont="1" applyAlignment="1">
      <alignment horizontal="right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1" xfId="0" applyFont="1" applyBorder="1" applyAlignment="1">
      <alignment horizontal="right" vertical="center"/>
    </xf>
    <xf numFmtId="177" fontId="5" fillId="0" borderId="1" xfId="3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38" fontId="3" fillId="0" borderId="0" xfId="1" applyFont="1" applyFill="1" applyBorder="1" applyAlignment="1">
      <alignment horizontal="center" vertical="center"/>
    </xf>
    <xf numFmtId="38" fontId="5" fillId="0" borderId="0" xfId="1" applyFont="1" applyFill="1" applyBorder="1" applyAlignment="1">
      <alignment horizontal="center" vertical="center"/>
    </xf>
    <xf numFmtId="177" fontId="5" fillId="0" borderId="0" xfId="3" applyNumberFormat="1" applyFont="1" applyFill="1" applyBorder="1" applyAlignment="1">
      <alignment horizontal="center" vertical="center"/>
    </xf>
    <xf numFmtId="178" fontId="5" fillId="0" borderId="0" xfId="1" applyNumberFormat="1" applyFont="1" applyFill="1" applyBorder="1" applyAlignment="1">
      <alignment horizontal="center" vertical="center"/>
    </xf>
    <xf numFmtId="38" fontId="5" fillId="0" borderId="0" xfId="1" applyFont="1">
      <alignment vertical="center"/>
    </xf>
    <xf numFmtId="0" fontId="5" fillId="0" borderId="0" xfId="0" applyFont="1">
      <alignment vertical="center"/>
    </xf>
    <xf numFmtId="38" fontId="6" fillId="0" borderId="0" xfId="1" applyFont="1">
      <alignment vertical="center"/>
    </xf>
    <xf numFmtId="179" fontId="3" fillId="0" borderId="1" xfId="1" applyNumberFormat="1" applyFont="1" applyFill="1" applyBorder="1" applyAlignment="1">
      <alignment vertical="center"/>
    </xf>
    <xf numFmtId="179" fontId="5" fillId="0" borderId="1" xfId="1" applyNumberFormat="1" applyFont="1" applyFill="1" applyBorder="1" applyAlignment="1">
      <alignment vertical="center"/>
    </xf>
    <xf numFmtId="0" fontId="8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7" fillId="0" borderId="0" xfId="0" applyFont="1" applyAlignment="1">
      <alignment horizontal="right" vertical="center"/>
    </xf>
    <xf numFmtId="0" fontId="8" fillId="0" borderId="0" xfId="0" applyFont="1" applyAlignment="1">
      <alignment horizontal="right" vertical="center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right" vertical="center"/>
    </xf>
    <xf numFmtId="180" fontId="3" fillId="0" borderId="1" xfId="1" applyNumberFormat="1" applyFont="1" applyBorder="1">
      <alignment vertical="center"/>
    </xf>
    <xf numFmtId="10" fontId="3" fillId="0" borderId="1" xfId="3" applyNumberFormat="1" applyFont="1" applyBorder="1">
      <alignment vertical="center"/>
    </xf>
    <xf numFmtId="10" fontId="3" fillId="0" borderId="6" xfId="3" applyNumberFormat="1" applyFont="1" applyBorder="1">
      <alignment vertical="center"/>
    </xf>
    <xf numFmtId="180" fontId="3" fillId="0" borderId="6" xfId="1" applyNumberFormat="1" applyFont="1" applyBorder="1">
      <alignment vertical="center"/>
    </xf>
    <xf numFmtId="0" fontId="3" fillId="0" borderId="1" xfId="0" applyFont="1" applyBorder="1" applyAlignment="1">
      <alignment horizontal="left" vertical="center"/>
    </xf>
    <xf numFmtId="180" fontId="3" fillId="0" borderId="1" xfId="1" applyNumberFormat="1" applyFont="1" applyFill="1" applyBorder="1">
      <alignment vertical="center"/>
    </xf>
    <xf numFmtId="180" fontId="3" fillId="0" borderId="1" xfId="0" applyNumberFormat="1" applyFont="1" applyBorder="1">
      <alignment vertical="center"/>
    </xf>
    <xf numFmtId="38" fontId="3" fillId="0" borderId="1" xfId="1" applyFont="1" applyBorder="1" applyAlignment="1">
      <alignment horizontal="left" vertical="center"/>
    </xf>
    <xf numFmtId="10" fontId="3" fillId="0" borderId="1" xfId="3" applyNumberFormat="1" applyFont="1" applyFill="1" applyBorder="1">
      <alignment vertical="center"/>
    </xf>
    <xf numFmtId="0" fontId="0" fillId="0" borderId="1" xfId="0" applyBorder="1" applyAlignment="1"/>
    <xf numFmtId="0" fontId="0" fillId="0" borderId="1" xfId="0" applyBorder="1" applyAlignment="1">
      <alignment vertical="center" wrapText="1"/>
    </xf>
    <xf numFmtId="180" fontId="0" fillId="0" borderId="1" xfId="1" applyNumberFormat="1" applyFont="1" applyBorder="1">
      <alignment vertical="center"/>
    </xf>
    <xf numFmtId="180" fontId="0" fillId="0" borderId="1" xfId="0" applyNumberFormat="1" applyBorder="1">
      <alignment vertical="center"/>
    </xf>
    <xf numFmtId="180" fontId="0" fillId="0" borderId="0" xfId="0" applyNumberFormat="1">
      <alignment vertical="center"/>
    </xf>
    <xf numFmtId="10" fontId="0" fillId="0" borderId="1" xfId="0" applyNumberFormat="1" applyBorder="1">
      <alignment vertical="center"/>
    </xf>
    <xf numFmtId="10" fontId="0" fillId="0" borderId="1" xfId="3" applyNumberFormat="1" applyFont="1" applyBorder="1">
      <alignment vertical="center"/>
    </xf>
    <xf numFmtId="0" fontId="0" fillId="0" borderId="1" xfId="0" applyBorder="1" applyAlignment="1">
      <alignment horizontal="left" vertical="center"/>
    </xf>
    <xf numFmtId="180" fontId="4" fillId="0" borderId="1" xfId="3" applyNumberFormat="1" applyFont="1" applyBorder="1" applyAlignment="1"/>
    <xf numFmtId="176" fontId="0" fillId="0" borderId="1" xfId="0" applyNumberFormat="1" applyBorder="1">
      <alignment vertical="center"/>
    </xf>
    <xf numFmtId="38" fontId="0" fillId="0" borderId="1" xfId="1" applyFont="1" applyBorder="1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1" xfId="0" applyBorder="1">
      <alignment vertical="center"/>
    </xf>
    <xf numFmtId="38" fontId="0" fillId="0" borderId="1" xfId="1" applyFont="1" applyBorder="1">
      <alignment vertical="center"/>
    </xf>
    <xf numFmtId="38" fontId="3" fillId="0" borderId="0" xfId="1" applyFont="1">
      <alignment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38" fontId="10" fillId="0" borderId="0" xfId="1" applyFont="1" applyFill="1">
      <alignment vertical="center"/>
    </xf>
    <xf numFmtId="38" fontId="0" fillId="0" borderId="0" xfId="1" applyFont="1" applyFill="1">
      <alignment vertical="center"/>
    </xf>
    <xf numFmtId="38" fontId="3" fillId="0" borderId="0" xfId="1" applyFont="1" applyFill="1">
      <alignment vertical="center"/>
    </xf>
    <xf numFmtId="0" fontId="3" fillId="0" borderId="6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180" fontId="3" fillId="0" borderId="6" xfId="1" applyNumberFormat="1" applyFont="1" applyFill="1" applyBorder="1">
      <alignment vertical="center"/>
    </xf>
    <xf numFmtId="10" fontId="3" fillId="0" borderId="1" xfId="1" applyNumberFormat="1" applyFont="1" applyFill="1" applyBorder="1">
      <alignment vertical="center"/>
    </xf>
    <xf numFmtId="10" fontId="3" fillId="0" borderId="1" xfId="0" applyNumberFormat="1" applyFont="1" applyBorder="1">
      <alignment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" xfId="0" applyFill="1" applyBorder="1" applyAlignment="1"/>
    <xf numFmtId="180" fontId="0" fillId="2" borderId="1" xfId="0" applyNumberFormat="1" applyFill="1" applyBorder="1">
      <alignment vertical="center"/>
    </xf>
    <xf numFmtId="0" fontId="5" fillId="0" borderId="3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38" fontId="5" fillId="0" borderId="1" xfId="1" applyFont="1" applyFill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56" fontId="11" fillId="0" borderId="2" xfId="0" applyNumberFormat="1" applyFont="1" applyBorder="1" applyAlignment="1">
      <alignment horizontal="center" vertical="center" wrapText="1"/>
    </xf>
    <xf numFmtId="56" fontId="11" fillId="0" borderId="2" xfId="0" applyNumberFormat="1" applyFont="1" applyBorder="1" applyAlignment="1">
      <alignment horizontal="center" vertical="center"/>
    </xf>
    <xf numFmtId="56" fontId="3" fillId="0" borderId="7" xfId="0" applyNumberFormat="1" applyFont="1" applyBorder="1" applyAlignment="1">
      <alignment horizontal="center" vertical="center" wrapText="1"/>
    </xf>
    <xf numFmtId="56" fontId="3" fillId="0" borderId="8" xfId="0" applyNumberFormat="1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56" fontId="5" fillId="0" borderId="9" xfId="0" applyNumberFormat="1" applyFont="1" applyBorder="1" applyAlignment="1">
      <alignment horizontal="center" vertical="center" wrapText="1"/>
    </xf>
    <xf numFmtId="56" fontId="5" fillId="0" borderId="10" xfId="0" applyNumberFormat="1" applyFont="1" applyBorder="1" applyAlignment="1">
      <alignment horizontal="center" vertical="center" wrapText="1"/>
    </xf>
    <xf numFmtId="38" fontId="5" fillId="0" borderId="3" xfId="1" applyFont="1" applyFill="1" applyBorder="1" applyAlignment="1">
      <alignment horizontal="center" vertical="center"/>
    </xf>
    <xf numFmtId="38" fontId="5" fillId="0" borderId="1" xfId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56" fontId="5" fillId="0" borderId="2" xfId="0" applyNumberFormat="1" applyFont="1" applyBorder="1" applyAlignment="1">
      <alignment horizontal="center" vertical="center" wrapText="1"/>
    </xf>
    <xf numFmtId="56" fontId="5" fillId="0" borderId="2" xfId="0" applyNumberFormat="1" applyFont="1" applyBorder="1" applyAlignment="1">
      <alignment horizontal="center" vertical="center"/>
    </xf>
    <xf numFmtId="56" fontId="3" fillId="0" borderId="2" xfId="0" applyNumberFormat="1" applyFont="1" applyBorder="1" applyAlignment="1">
      <alignment horizontal="center" vertical="center" wrapText="1"/>
    </xf>
    <xf numFmtId="56" fontId="3" fillId="0" borderId="2" xfId="0" applyNumberFormat="1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 shrinkToFi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0" xfId="0" applyAlignment="1">
      <alignment horizontal="right" vertical="center"/>
    </xf>
    <xf numFmtId="0" fontId="0" fillId="0" borderId="2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</cellXfs>
  <cellStyles count="4">
    <cellStyle name="パーセント" xfId="3" builtinId="5"/>
    <cellStyle name="桁区切り" xfId="1" builtinId="6"/>
    <cellStyle name="標準" xfId="0" builtinId="0"/>
    <cellStyle name="標準 2" xfId="2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63"/>
  <sheetViews>
    <sheetView tabSelected="1" view="pageBreakPreview" zoomScaleNormal="100" zoomScaleSheetLayoutView="100" workbookViewId="0">
      <selection activeCell="A4" sqref="A4"/>
    </sheetView>
  </sheetViews>
  <sheetFormatPr defaultRowHeight="18" x14ac:dyDescent="0.45"/>
  <cols>
    <col min="1" max="1" width="13.59765625" customWidth="1"/>
    <col min="2" max="3" width="13.59765625" style="1" customWidth="1"/>
    <col min="4" max="8" width="13.59765625" customWidth="1"/>
    <col min="9" max="9" width="4.09765625" customWidth="1"/>
    <col min="10" max="10" width="10.5" bestFit="1" customWidth="1"/>
  </cols>
  <sheetData>
    <row r="1" spans="1:8" x14ac:dyDescent="0.45">
      <c r="A1" s="75" t="s">
        <v>0</v>
      </c>
      <c r="B1" s="75"/>
      <c r="C1" s="75"/>
      <c r="D1" s="75"/>
      <c r="E1" s="75"/>
      <c r="F1" s="75"/>
      <c r="G1" s="75"/>
      <c r="H1" s="75"/>
    </row>
    <row r="2" spans="1:8" x14ac:dyDescent="0.45">
      <c r="A2" s="2"/>
      <c r="B2" s="3"/>
      <c r="C2" s="3"/>
      <c r="D2" s="2"/>
      <c r="E2" s="2"/>
      <c r="F2" s="2"/>
      <c r="G2" s="2"/>
      <c r="H2" s="2"/>
    </row>
    <row r="3" spans="1:8" x14ac:dyDescent="0.45">
      <c r="A3" s="2"/>
      <c r="B3" s="3"/>
      <c r="C3" s="3"/>
      <c r="D3" s="2"/>
      <c r="E3" s="2"/>
      <c r="F3" s="2"/>
      <c r="G3" s="54"/>
      <c r="H3" s="53" t="s">
        <v>1</v>
      </c>
    </row>
    <row r="4" spans="1:8" x14ac:dyDescent="0.45">
      <c r="A4" s="4"/>
      <c r="B4" s="5"/>
      <c r="C4" s="5"/>
      <c r="D4" s="4"/>
      <c r="E4" s="6"/>
      <c r="F4" s="6"/>
      <c r="G4" s="6"/>
      <c r="H4" s="7" t="s">
        <v>2</v>
      </c>
    </row>
    <row r="5" spans="1:8" ht="19.5" customHeight="1" x14ac:dyDescent="0.45">
      <c r="A5" s="71" t="s">
        <v>3</v>
      </c>
      <c r="B5" s="76" t="s">
        <v>4</v>
      </c>
      <c r="C5" s="72" t="s">
        <v>5</v>
      </c>
      <c r="D5" s="77"/>
      <c r="E5" s="80" t="s">
        <v>6</v>
      </c>
      <c r="F5" s="81"/>
      <c r="G5" s="82">
        <v>44715</v>
      </c>
      <c r="H5" s="83"/>
    </row>
    <row r="6" spans="1:8" ht="21.75" customHeight="1" x14ac:dyDescent="0.45">
      <c r="A6" s="71"/>
      <c r="B6" s="76"/>
      <c r="C6" s="78"/>
      <c r="D6" s="79"/>
      <c r="E6" s="84" t="s">
        <v>7</v>
      </c>
      <c r="F6" s="85"/>
      <c r="G6" s="86" t="s">
        <v>8</v>
      </c>
      <c r="H6" s="87"/>
    </row>
    <row r="7" spans="1:8" ht="18.75" customHeight="1" x14ac:dyDescent="0.45">
      <c r="A7" s="71"/>
      <c r="B7" s="76"/>
      <c r="C7" s="88" t="s">
        <v>9</v>
      </c>
      <c r="D7" s="8"/>
      <c r="E7" s="70" t="s">
        <v>10</v>
      </c>
      <c r="F7" s="8"/>
      <c r="G7" s="70" t="s">
        <v>10</v>
      </c>
      <c r="H7" s="9"/>
    </row>
    <row r="8" spans="1:8" ht="18.75" customHeight="1" x14ac:dyDescent="0.45">
      <c r="A8" s="71"/>
      <c r="B8" s="76"/>
      <c r="C8" s="89"/>
      <c r="D8" s="72" t="s">
        <v>11</v>
      </c>
      <c r="E8" s="71"/>
      <c r="F8" s="72" t="s">
        <v>12</v>
      </c>
      <c r="G8" s="71"/>
      <c r="H8" s="74" t="s">
        <v>12</v>
      </c>
    </row>
    <row r="9" spans="1:8" ht="35.1" customHeight="1" x14ac:dyDescent="0.45">
      <c r="A9" s="71"/>
      <c r="B9" s="76"/>
      <c r="C9" s="89"/>
      <c r="D9" s="73"/>
      <c r="E9" s="71"/>
      <c r="F9" s="73"/>
      <c r="G9" s="71"/>
      <c r="H9" s="73"/>
    </row>
    <row r="10" spans="1:8" x14ac:dyDescent="0.45">
      <c r="A10" s="10" t="s">
        <v>13</v>
      </c>
      <c r="B10" s="20">
        <v>126645025.00000003</v>
      </c>
      <c r="C10" s="21">
        <f>SUM(C11:C57)</f>
        <v>75280893</v>
      </c>
      <c r="D10" s="11">
        <f>C10/$B10</f>
        <v>0.59442440001097541</v>
      </c>
      <c r="E10" s="21">
        <f>SUM(E11:E57)</f>
        <v>1150046</v>
      </c>
      <c r="F10" s="11">
        <f>E10/$B10</f>
        <v>9.0808620393892283E-3</v>
      </c>
      <c r="G10" s="21">
        <f>SUM(G11:G57)</f>
        <v>201712</v>
      </c>
      <c r="H10" s="11">
        <f>G10/$B10</f>
        <v>1.5927352851010132E-3</v>
      </c>
    </row>
    <row r="11" spans="1:8" x14ac:dyDescent="0.45">
      <c r="A11" s="12" t="s">
        <v>14</v>
      </c>
      <c r="B11" s="20">
        <v>5226603</v>
      </c>
      <c r="C11" s="21">
        <v>3218143</v>
      </c>
      <c r="D11" s="11">
        <f t="shared" ref="D11:D57" si="0">C11/$B11</f>
        <v>0.61572363540907926</v>
      </c>
      <c r="E11" s="21">
        <v>53660</v>
      </c>
      <c r="F11" s="11">
        <f t="shared" ref="F11:F57" si="1">E11/$B11</f>
        <v>1.0266706692664431E-2</v>
      </c>
      <c r="G11" s="21">
        <v>7481</v>
      </c>
      <c r="H11" s="11">
        <f t="shared" ref="H11:H57" si="2">G11/$B11</f>
        <v>1.4313312107309471E-3</v>
      </c>
    </row>
    <row r="12" spans="1:8" x14ac:dyDescent="0.45">
      <c r="A12" s="12" t="s">
        <v>15</v>
      </c>
      <c r="B12" s="20">
        <v>1259615</v>
      </c>
      <c r="C12" s="21">
        <v>818567</v>
      </c>
      <c r="D12" s="11">
        <f t="shared" si="0"/>
        <v>0.64985491598623391</v>
      </c>
      <c r="E12" s="21">
        <v>17604</v>
      </c>
      <c r="F12" s="11">
        <f t="shared" si="1"/>
        <v>1.3975698923877533E-2</v>
      </c>
      <c r="G12" s="21">
        <v>2193</v>
      </c>
      <c r="H12" s="11">
        <f t="shared" si="2"/>
        <v>1.7410081651933328E-3</v>
      </c>
    </row>
    <row r="13" spans="1:8" x14ac:dyDescent="0.45">
      <c r="A13" s="12" t="s">
        <v>16</v>
      </c>
      <c r="B13" s="20">
        <v>1220823</v>
      </c>
      <c r="C13" s="21">
        <v>806776</v>
      </c>
      <c r="D13" s="11">
        <f t="shared" si="0"/>
        <v>0.6608460030651454</v>
      </c>
      <c r="E13" s="21">
        <v>21662</v>
      </c>
      <c r="F13" s="11">
        <f t="shared" si="1"/>
        <v>1.7743767933598893E-2</v>
      </c>
      <c r="G13" s="21">
        <v>2379</v>
      </c>
      <c r="H13" s="11">
        <f t="shared" si="2"/>
        <v>1.9486854359722907E-3</v>
      </c>
    </row>
    <row r="14" spans="1:8" x14ac:dyDescent="0.45">
      <c r="A14" s="12" t="s">
        <v>17</v>
      </c>
      <c r="B14" s="20">
        <v>2281989</v>
      </c>
      <c r="C14" s="21">
        <v>1413927</v>
      </c>
      <c r="D14" s="11">
        <f t="shared" si="0"/>
        <v>0.61960289904990773</v>
      </c>
      <c r="E14" s="21">
        <v>33371</v>
      </c>
      <c r="F14" s="11">
        <f t="shared" si="1"/>
        <v>1.4623646301537825E-2</v>
      </c>
      <c r="G14" s="21">
        <v>2813</v>
      </c>
      <c r="H14" s="11">
        <f t="shared" si="2"/>
        <v>1.232696564269153E-3</v>
      </c>
    </row>
    <row r="15" spans="1:8" x14ac:dyDescent="0.45">
      <c r="A15" s="12" t="s">
        <v>18</v>
      </c>
      <c r="B15" s="20">
        <v>971288</v>
      </c>
      <c r="C15" s="21">
        <v>673438</v>
      </c>
      <c r="D15" s="11">
        <f t="shared" si="0"/>
        <v>0.69334533114791908</v>
      </c>
      <c r="E15" s="21">
        <v>11516</v>
      </c>
      <c r="F15" s="11">
        <f t="shared" si="1"/>
        <v>1.1856421576298688E-2</v>
      </c>
      <c r="G15" s="21">
        <v>1201</v>
      </c>
      <c r="H15" s="11">
        <f t="shared" si="2"/>
        <v>1.2365024585910668E-3</v>
      </c>
    </row>
    <row r="16" spans="1:8" x14ac:dyDescent="0.45">
      <c r="A16" s="12" t="s">
        <v>19</v>
      </c>
      <c r="B16" s="20">
        <v>1069562</v>
      </c>
      <c r="C16" s="21">
        <v>727893</v>
      </c>
      <c r="D16" s="11">
        <f t="shared" si="0"/>
        <v>0.68055241304384406</v>
      </c>
      <c r="E16" s="21">
        <v>14362</v>
      </c>
      <c r="F16" s="11">
        <f t="shared" si="1"/>
        <v>1.3427926571811639E-2</v>
      </c>
      <c r="G16" s="21">
        <v>1064</v>
      </c>
      <c r="H16" s="11">
        <f t="shared" si="2"/>
        <v>9.9479974045450391E-4</v>
      </c>
    </row>
    <row r="17" spans="1:8" x14ac:dyDescent="0.45">
      <c r="A17" s="12" t="s">
        <v>20</v>
      </c>
      <c r="B17" s="20">
        <v>1862059.0000000002</v>
      </c>
      <c r="C17" s="21">
        <v>1225938</v>
      </c>
      <c r="D17" s="11">
        <f t="shared" si="0"/>
        <v>0.65837763465067423</v>
      </c>
      <c r="E17" s="21">
        <v>21090</v>
      </c>
      <c r="F17" s="11">
        <f t="shared" si="1"/>
        <v>1.1326171727104243E-2</v>
      </c>
      <c r="G17" s="21">
        <v>3609</v>
      </c>
      <c r="H17" s="11">
        <f t="shared" si="2"/>
        <v>1.9381770395030444E-3</v>
      </c>
    </row>
    <row r="18" spans="1:8" x14ac:dyDescent="0.45">
      <c r="A18" s="12" t="s">
        <v>21</v>
      </c>
      <c r="B18" s="20">
        <v>2907675</v>
      </c>
      <c r="C18" s="21">
        <v>1844974</v>
      </c>
      <c r="D18" s="11">
        <f t="shared" si="0"/>
        <v>0.63451864462156193</v>
      </c>
      <c r="E18" s="21">
        <v>28116</v>
      </c>
      <c r="F18" s="11">
        <f t="shared" si="1"/>
        <v>9.6695813665557528E-3</v>
      </c>
      <c r="G18" s="21">
        <v>6716</v>
      </c>
      <c r="H18" s="11">
        <f t="shared" si="2"/>
        <v>2.3097491982425823E-3</v>
      </c>
    </row>
    <row r="19" spans="1:8" x14ac:dyDescent="0.45">
      <c r="A19" s="12" t="s">
        <v>22</v>
      </c>
      <c r="B19" s="20">
        <v>1955401</v>
      </c>
      <c r="C19" s="21">
        <v>1210338</v>
      </c>
      <c r="D19" s="11">
        <f t="shared" si="0"/>
        <v>0.61897176077950256</v>
      </c>
      <c r="E19" s="21">
        <v>24690</v>
      </c>
      <c r="F19" s="11">
        <f t="shared" si="1"/>
        <v>1.2626566110992067E-2</v>
      </c>
      <c r="G19" s="21">
        <v>5085</v>
      </c>
      <c r="H19" s="11">
        <f t="shared" si="2"/>
        <v>2.6004896182419872E-3</v>
      </c>
    </row>
    <row r="20" spans="1:8" x14ac:dyDescent="0.45">
      <c r="A20" s="12" t="s">
        <v>23</v>
      </c>
      <c r="B20" s="20">
        <v>1958101</v>
      </c>
      <c r="C20" s="21">
        <v>1226828</v>
      </c>
      <c r="D20" s="11">
        <f t="shared" si="0"/>
        <v>0.62653969330489079</v>
      </c>
      <c r="E20" s="21">
        <v>11944</v>
      </c>
      <c r="F20" s="11">
        <f t="shared" si="1"/>
        <v>6.0997874981934029E-3</v>
      </c>
      <c r="G20" s="21">
        <v>2545</v>
      </c>
      <c r="H20" s="11">
        <f t="shared" si="2"/>
        <v>1.2997286656816988E-3</v>
      </c>
    </row>
    <row r="21" spans="1:8" x14ac:dyDescent="0.45">
      <c r="A21" s="12" t="s">
        <v>24</v>
      </c>
      <c r="B21" s="20">
        <v>7393799</v>
      </c>
      <c r="C21" s="21">
        <v>4369330</v>
      </c>
      <c r="D21" s="11">
        <f t="shared" si="0"/>
        <v>0.59094519610284235</v>
      </c>
      <c r="E21" s="21">
        <v>73526</v>
      </c>
      <c r="F21" s="11">
        <f t="shared" si="1"/>
        <v>9.9442789829693769E-3</v>
      </c>
      <c r="G21" s="21">
        <v>12651</v>
      </c>
      <c r="H21" s="11">
        <f t="shared" si="2"/>
        <v>1.7110283901415227E-3</v>
      </c>
    </row>
    <row r="22" spans="1:8" x14ac:dyDescent="0.45">
      <c r="A22" s="12" t="s">
        <v>25</v>
      </c>
      <c r="B22" s="20">
        <v>6322892.0000000009</v>
      </c>
      <c r="C22" s="21">
        <v>3831189</v>
      </c>
      <c r="D22" s="11">
        <f t="shared" si="0"/>
        <v>0.60592352360280699</v>
      </c>
      <c r="E22" s="21">
        <v>67115</v>
      </c>
      <c r="F22" s="11">
        <f t="shared" si="1"/>
        <v>1.0614604835888386E-2</v>
      </c>
      <c r="G22" s="21">
        <v>11230</v>
      </c>
      <c r="H22" s="11">
        <f t="shared" si="2"/>
        <v>1.7760860062136122E-3</v>
      </c>
    </row>
    <row r="23" spans="1:8" x14ac:dyDescent="0.45">
      <c r="A23" s="12" t="s">
        <v>26</v>
      </c>
      <c r="B23" s="20">
        <v>13843329.000000002</v>
      </c>
      <c r="C23" s="21">
        <v>8052928</v>
      </c>
      <c r="D23" s="11">
        <f t="shared" si="0"/>
        <v>0.58171903593420327</v>
      </c>
      <c r="E23" s="21">
        <v>89665</v>
      </c>
      <c r="F23" s="11">
        <f t="shared" si="1"/>
        <v>6.4771269974151441E-3</v>
      </c>
      <c r="G23" s="21">
        <v>19724</v>
      </c>
      <c r="H23" s="11">
        <f t="shared" si="2"/>
        <v>1.4248017944238701E-3</v>
      </c>
    </row>
    <row r="24" spans="1:8" x14ac:dyDescent="0.45">
      <c r="A24" s="12" t="s">
        <v>27</v>
      </c>
      <c r="B24" s="20">
        <v>9220206</v>
      </c>
      <c r="C24" s="21">
        <v>5441306</v>
      </c>
      <c r="D24" s="11">
        <f t="shared" si="0"/>
        <v>0.590150154996537</v>
      </c>
      <c r="E24" s="21">
        <v>78730</v>
      </c>
      <c r="F24" s="11">
        <f t="shared" si="1"/>
        <v>8.5388547717914331E-3</v>
      </c>
      <c r="G24" s="21">
        <v>16341</v>
      </c>
      <c r="H24" s="11">
        <f t="shared" si="2"/>
        <v>1.7723031350926433E-3</v>
      </c>
    </row>
    <row r="25" spans="1:8" x14ac:dyDescent="0.45">
      <c r="A25" s="12" t="s">
        <v>28</v>
      </c>
      <c r="B25" s="20">
        <v>2213174</v>
      </c>
      <c r="C25" s="21">
        <v>1509646</v>
      </c>
      <c r="D25" s="11">
        <f t="shared" si="0"/>
        <v>0.68211808018709785</v>
      </c>
      <c r="E25" s="21">
        <v>25831</v>
      </c>
      <c r="F25" s="11">
        <f t="shared" si="1"/>
        <v>1.1671472735537288E-2</v>
      </c>
      <c r="G25" s="21">
        <v>3513</v>
      </c>
      <c r="H25" s="11">
        <f t="shared" si="2"/>
        <v>1.5873130625969761E-3</v>
      </c>
    </row>
    <row r="26" spans="1:8" x14ac:dyDescent="0.45">
      <c r="A26" s="12" t="s">
        <v>29</v>
      </c>
      <c r="B26" s="20">
        <v>1047674</v>
      </c>
      <c r="C26" s="21">
        <v>671540</v>
      </c>
      <c r="D26" s="11">
        <f t="shared" si="0"/>
        <v>0.64098183213480531</v>
      </c>
      <c r="E26" s="21">
        <v>9864</v>
      </c>
      <c r="F26" s="11">
        <f t="shared" si="1"/>
        <v>9.4151424966163137E-3</v>
      </c>
      <c r="G26" s="21">
        <v>1452</v>
      </c>
      <c r="H26" s="11">
        <f t="shared" si="2"/>
        <v>1.3859273018133503E-3</v>
      </c>
    </row>
    <row r="27" spans="1:8" x14ac:dyDescent="0.45">
      <c r="A27" s="12" t="s">
        <v>30</v>
      </c>
      <c r="B27" s="20">
        <v>1132656</v>
      </c>
      <c r="C27" s="21">
        <v>685802</v>
      </c>
      <c r="D27" s="11">
        <f t="shared" si="0"/>
        <v>0.60548127586840139</v>
      </c>
      <c r="E27" s="21">
        <v>11729</v>
      </c>
      <c r="F27" s="11">
        <f t="shared" si="1"/>
        <v>1.0355306465511152E-2</v>
      </c>
      <c r="G27" s="21">
        <v>2123</v>
      </c>
      <c r="H27" s="11">
        <f t="shared" si="2"/>
        <v>1.874355497167719E-3</v>
      </c>
    </row>
    <row r="28" spans="1:8" x14ac:dyDescent="0.45">
      <c r="A28" s="12" t="s">
        <v>31</v>
      </c>
      <c r="B28" s="20">
        <v>774582.99999999988</v>
      </c>
      <c r="C28" s="21">
        <v>483143</v>
      </c>
      <c r="D28" s="11">
        <f t="shared" si="0"/>
        <v>0.62374593813703638</v>
      </c>
      <c r="E28" s="21">
        <v>5676</v>
      </c>
      <c r="F28" s="11">
        <f t="shared" si="1"/>
        <v>7.3278138043308474E-3</v>
      </c>
      <c r="G28" s="21">
        <v>744</v>
      </c>
      <c r="H28" s="11">
        <f t="shared" si="2"/>
        <v>9.6051682001799688E-4</v>
      </c>
    </row>
    <row r="29" spans="1:8" x14ac:dyDescent="0.45">
      <c r="A29" s="12" t="s">
        <v>32</v>
      </c>
      <c r="B29" s="20">
        <v>820997</v>
      </c>
      <c r="C29" s="21">
        <v>508623</v>
      </c>
      <c r="D29" s="11">
        <f t="shared" si="0"/>
        <v>0.61951870713291279</v>
      </c>
      <c r="E29" s="21">
        <v>6635</v>
      </c>
      <c r="F29" s="11">
        <f t="shared" si="1"/>
        <v>8.0816373263239687E-3</v>
      </c>
      <c r="G29" s="21">
        <v>609</v>
      </c>
      <c r="H29" s="11">
        <f t="shared" si="2"/>
        <v>7.4178102965053469E-4</v>
      </c>
    </row>
    <row r="30" spans="1:8" x14ac:dyDescent="0.45">
      <c r="A30" s="12" t="s">
        <v>33</v>
      </c>
      <c r="B30" s="20">
        <v>2071737</v>
      </c>
      <c r="C30" s="21">
        <v>1330752</v>
      </c>
      <c r="D30" s="11">
        <f t="shared" si="0"/>
        <v>0.6423363583311974</v>
      </c>
      <c r="E30" s="21">
        <v>24239</v>
      </c>
      <c r="F30" s="11">
        <f t="shared" si="1"/>
        <v>1.1699844140448329E-2</v>
      </c>
      <c r="G30" s="21">
        <v>5200</v>
      </c>
      <c r="H30" s="11">
        <f t="shared" si="2"/>
        <v>2.5099711015442597E-3</v>
      </c>
    </row>
    <row r="31" spans="1:8" x14ac:dyDescent="0.45">
      <c r="A31" s="12" t="s">
        <v>34</v>
      </c>
      <c r="B31" s="20">
        <v>2016791</v>
      </c>
      <c r="C31" s="21">
        <v>1266405</v>
      </c>
      <c r="D31" s="11">
        <f t="shared" si="0"/>
        <v>0.62793070774314241</v>
      </c>
      <c r="E31" s="21">
        <v>15407</v>
      </c>
      <c r="F31" s="11">
        <f t="shared" si="1"/>
        <v>7.6393637218730151E-3</v>
      </c>
      <c r="G31" s="21">
        <v>2413</v>
      </c>
      <c r="H31" s="11">
        <f t="shared" si="2"/>
        <v>1.1964551606983569E-3</v>
      </c>
    </row>
    <row r="32" spans="1:8" x14ac:dyDescent="0.45">
      <c r="A32" s="12" t="s">
        <v>35</v>
      </c>
      <c r="B32" s="20">
        <v>3686259.9999999995</v>
      </c>
      <c r="C32" s="21">
        <v>2260020</v>
      </c>
      <c r="D32" s="11">
        <f t="shared" si="0"/>
        <v>0.6130929451530821</v>
      </c>
      <c r="E32" s="21">
        <v>39394</v>
      </c>
      <c r="F32" s="11">
        <f t="shared" si="1"/>
        <v>1.0686712277484498E-2</v>
      </c>
      <c r="G32" s="21">
        <v>8760</v>
      </c>
      <c r="H32" s="11">
        <f t="shared" si="2"/>
        <v>2.3763923326081179E-3</v>
      </c>
    </row>
    <row r="33" spans="1:8" x14ac:dyDescent="0.45">
      <c r="A33" s="12" t="s">
        <v>36</v>
      </c>
      <c r="B33" s="20">
        <v>7558801.9999999991</v>
      </c>
      <c r="C33" s="21">
        <v>4281179</v>
      </c>
      <c r="D33" s="11">
        <f t="shared" si="0"/>
        <v>0.56638327078814876</v>
      </c>
      <c r="E33" s="21">
        <v>60826</v>
      </c>
      <c r="F33" s="11">
        <f t="shared" si="1"/>
        <v>8.047042375233536E-3</v>
      </c>
      <c r="G33" s="21">
        <v>11851</v>
      </c>
      <c r="H33" s="11">
        <f t="shared" si="2"/>
        <v>1.5678410414772079E-3</v>
      </c>
    </row>
    <row r="34" spans="1:8" x14ac:dyDescent="0.45">
      <c r="A34" s="12" t="s">
        <v>37</v>
      </c>
      <c r="B34" s="20">
        <v>1800557</v>
      </c>
      <c r="C34" s="21">
        <v>1075713</v>
      </c>
      <c r="D34" s="11">
        <f t="shared" si="0"/>
        <v>0.59743346086794258</v>
      </c>
      <c r="E34" s="21">
        <v>20506</v>
      </c>
      <c r="F34" s="11">
        <f t="shared" si="1"/>
        <v>1.1388698052880303E-2</v>
      </c>
      <c r="G34" s="21">
        <v>3363</v>
      </c>
      <c r="H34" s="11">
        <f t="shared" si="2"/>
        <v>1.8677553668114922E-3</v>
      </c>
    </row>
    <row r="35" spans="1:8" x14ac:dyDescent="0.45">
      <c r="A35" s="12" t="s">
        <v>38</v>
      </c>
      <c r="B35" s="20">
        <v>1418843</v>
      </c>
      <c r="C35" s="21">
        <v>830647</v>
      </c>
      <c r="D35" s="11">
        <f t="shared" si="0"/>
        <v>0.58543968571575578</v>
      </c>
      <c r="E35" s="21">
        <v>13681</v>
      </c>
      <c r="F35" s="11">
        <f t="shared" si="1"/>
        <v>9.642363531412566E-3</v>
      </c>
      <c r="G35" s="21">
        <v>1603</v>
      </c>
      <c r="H35" s="11">
        <f t="shared" si="2"/>
        <v>1.1297937826806772E-3</v>
      </c>
    </row>
    <row r="36" spans="1:8" x14ac:dyDescent="0.45">
      <c r="A36" s="12" t="s">
        <v>39</v>
      </c>
      <c r="B36" s="20">
        <v>2530542</v>
      </c>
      <c r="C36" s="21">
        <v>1418292</v>
      </c>
      <c r="D36" s="11">
        <f t="shared" si="0"/>
        <v>0.56046965432701767</v>
      </c>
      <c r="E36" s="21">
        <v>23621</v>
      </c>
      <c r="F36" s="11">
        <f t="shared" si="1"/>
        <v>9.3343639425862122E-3</v>
      </c>
      <c r="G36" s="21">
        <v>3277</v>
      </c>
      <c r="H36" s="11">
        <f t="shared" si="2"/>
        <v>1.2949794945114525E-3</v>
      </c>
    </row>
    <row r="37" spans="1:8" x14ac:dyDescent="0.45">
      <c r="A37" s="12" t="s">
        <v>40</v>
      </c>
      <c r="B37" s="20">
        <v>8839511</v>
      </c>
      <c r="C37" s="21">
        <v>4644775</v>
      </c>
      <c r="D37" s="11">
        <f t="shared" si="0"/>
        <v>0.52545610271880427</v>
      </c>
      <c r="E37" s="21">
        <v>91414</v>
      </c>
      <c r="F37" s="11">
        <f t="shared" si="1"/>
        <v>1.0341522285565345E-2</v>
      </c>
      <c r="G37" s="21">
        <v>19177</v>
      </c>
      <c r="H37" s="11">
        <f t="shared" si="2"/>
        <v>2.1694638990776751E-3</v>
      </c>
    </row>
    <row r="38" spans="1:8" x14ac:dyDescent="0.45">
      <c r="A38" s="12" t="s">
        <v>41</v>
      </c>
      <c r="B38" s="20">
        <v>5523625</v>
      </c>
      <c r="C38" s="21">
        <v>3130020</v>
      </c>
      <c r="D38" s="11">
        <f t="shared" si="0"/>
        <v>0.56666048111520961</v>
      </c>
      <c r="E38" s="21">
        <v>44973</v>
      </c>
      <c r="F38" s="11">
        <f t="shared" si="1"/>
        <v>8.1419357758718228E-3</v>
      </c>
      <c r="G38" s="21">
        <v>10049</v>
      </c>
      <c r="H38" s="11">
        <f t="shared" si="2"/>
        <v>1.8192762904795311E-3</v>
      </c>
    </row>
    <row r="39" spans="1:8" x14ac:dyDescent="0.45">
      <c r="A39" s="12" t="s">
        <v>42</v>
      </c>
      <c r="B39" s="20">
        <v>1344738.9999999998</v>
      </c>
      <c r="C39" s="21">
        <v>806061</v>
      </c>
      <c r="D39" s="11">
        <f t="shared" si="0"/>
        <v>0.59941817705889411</v>
      </c>
      <c r="E39" s="21">
        <v>11253</v>
      </c>
      <c r="F39" s="11">
        <f t="shared" si="1"/>
        <v>8.3681666107698234E-3</v>
      </c>
      <c r="G39" s="21">
        <v>1343</v>
      </c>
      <c r="H39" s="11">
        <f t="shared" si="2"/>
        <v>9.9870681225129945E-4</v>
      </c>
    </row>
    <row r="40" spans="1:8" x14ac:dyDescent="0.45">
      <c r="A40" s="12" t="s">
        <v>43</v>
      </c>
      <c r="B40" s="20">
        <v>944432</v>
      </c>
      <c r="C40" s="21">
        <v>572671</v>
      </c>
      <c r="D40" s="11">
        <f t="shared" si="0"/>
        <v>0.60636551916919379</v>
      </c>
      <c r="E40" s="21">
        <v>4752</v>
      </c>
      <c r="F40" s="11">
        <f t="shared" si="1"/>
        <v>5.0315957104375966E-3</v>
      </c>
      <c r="G40" s="21">
        <v>1106</v>
      </c>
      <c r="H40" s="11">
        <f t="shared" si="2"/>
        <v>1.1710742541548784E-3</v>
      </c>
    </row>
    <row r="41" spans="1:8" x14ac:dyDescent="0.45">
      <c r="A41" s="12" t="s">
        <v>44</v>
      </c>
      <c r="B41" s="20">
        <v>556788</v>
      </c>
      <c r="C41" s="21">
        <v>332978</v>
      </c>
      <c r="D41" s="11">
        <f t="shared" si="0"/>
        <v>0.59803372199113491</v>
      </c>
      <c r="E41" s="21">
        <v>3796</v>
      </c>
      <c r="F41" s="11">
        <f t="shared" si="1"/>
        <v>6.8176756682974491E-3</v>
      </c>
      <c r="G41" s="21">
        <v>456</v>
      </c>
      <c r="H41" s="11">
        <f t="shared" si="2"/>
        <v>8.189831677406841E-4</v>
      </c>
    </row>
    <row r="42" spans="1:8" x14ac:dyDescent="0.45">
      <c r="A42" s="12" t="s">
        <v>45</v>
      </c>
      <c r="B42" s="20">
        <v>672814.99999999988</v>
      </c>
      <c r="C42" s="21">
        <v>419341</v>
      </c>
      <c r="D42" s="11">
        <f t="shared" si="0"/>
        <v>0.6232634528064922</v>
      </c>
      <c r="E42" s="21">
        <v>8488</v>
      </c>
      <c r="F42" s="11">
        <f t="shared" si="1"/>
        <v>1.2615652148064477E-2</v>
      </c>
      <c r="G42" s="21">
        <v>1557</v>
      </c>
      <c r="H42" s="11">
        <f t="shared" si="2"/>
        <v>2.3141576807889246E-3</v>
      </c>
    </row>
    <row r="43" spans="1:8" x14ac:dyDescent="0.45">
      <c r="A43" s="12" t="s">
        <v>46</v>
      </c>
      <c r="B43" s="20">
        <v>1893791</v>
      </c>
      <c r="C43" s="21">
        <v>1099249</v>
      </c>
      <c r="D43" s="11">
        <f t="shared" si="0"/>
        <v>0.58044895133623509</v>
      </c>
      <c r="E43" s="21">
        <v>17373</v>
      </c>
      <c r="F43" s="11">
        <f t="shared" si="1"/>
        <v>9.1736627748257339E-3</v>
      </c>
      <c r="G43" s="21">
        <v>3340</v>
      </c>
      <c r="H43" s="11">
        <f t="shared" si="2"/>
        <v>1.7636581861462009E-3</v>
      </c>
    </row>
    <row r="44" spans="1:8" x14ac:dyDescent="0.45">
      <c r="A44" s="12" t="s">
        <v>47</v>
      </c>
      <c r="B44" s="20">
        <v>2812432.9999999995</v>
      </c>
      <c r="C44" s="21">
        <v>1635886</v>
      </c>
      <c r="D44" s="11">
        <f t="shared" si="0"/>
        <v>0.58166221204202917</v>
      </c>
      <c r="E44" s="21">
        <v>15902</v>
      </c>
      <c r="F44" s="11">
        <f t="shared" si="1"/>
        <v>5.6541791395563921E-3</v>
      </c>
      <c r="G44" s="21">
        <v>2762</v>
      </c>
      <c r="H44" s="11">
        <f t="shared" si="2"/>
        <v>9.8206783948275402E-4</v>
      </c>
    </row>
    <row r="45" spans="1:8" x14ac:dyDescent="0.45">
      <c r="A45" s="12" t="s">
        <v>48</v>
      </c>
      <c r="B45" s="20">
        <v>1356110</v>
      </c>
      <c r="C45" s="21">
        <v>865661</v>
      </c>
      <c r="D45" s="11">
        <f t="shared" si="0"/>
        <v>0.63834128499900455</v>
      </c>
      <c r="E45" s="21">
        <v>5678</v>
      </c>
      <c r="F45" s="11">
        <f t="shared" si="1"/>
        <v>4.1869759827742586E-3</v>
      </c>
      <c r="G45" s="21">
        <v>1016</v>
      </c>
      <c r="H45" s="11">
        <f t="shared" si="2"/>
        <v>7.4920176091909944E-4</v>
      </c>
    </row>
    <row r="46" spans="1:8" x14ac:dyDescent="0.45">
      <c r="A46" s="12" t="s">
        <v>49</v>
      </c>
      <c r="B46" s="20">
        <v>734949</v>
      </c>
      <c r="C46" s="21">
        <v>455177</v>
      </c>
      <c r="D46" s="11">
        <f t="shared" si="0"/>
        <v>0.61933140939031139</v>
      </c>
      <c r="E46" s="21">
        <v>7453</v>
      </c>
      <c r="F46" s="11">
        <f t="shared" si="1"/>
        <v>1.0140839704523716E-2</v>
      </c>
      <c r="G46" s="21">
        <v>1264</v>
      </c>
      <c r="H46" s="11">
        <f t="shared" si="2"/>
        <v>1.719847227494697E-3</v>
      </c>
    </row>
    <row r="47" spans="1:8" x14ac:dyDescent="0.45">
      <c r="A47" s="12" t="s">
        <v>50</v>
      </c>
      <c r="B47" s="20">
        <v>973896</v>
      </c>
      <c r="C47" s="21">
        <v>580270</v>
      </c>
      <c r="D47" s="11">
        <f t="shared" si="0"/>
        <v>0.59582337333760482</v>
      </c>
      <c r="E47" s="21">
        <v>8162</v>
      </c>
      <c r="F47" s="11">
        <f t="shared" si="1"/>
        <v>8.3807716635041114E-3</v>
      </c>
      <c r="G47" s="21">
        <v>601</v>
      </c>
      <c r="H47" s="11">
        <f t="shared" si="2"/>
        <v>6.1710901369345394E-4</v>
      </c>
    </row>
    <row r="48" spans="1:8" x14ac:dyDescent="0.45">
      <c r="A48" s="12" t="s">
        <v>51</v>
      </c>
      <c r="B48" s="20">
        <v>1356219</v>
      </c>
      <c r="C48" s="21">
        <v>834672</v>
      </c>
      <c r="D48" s="11">
        <f t="shared" si="0"/>
        <v>0.6154404266567568</v>
      </c>
      <c r="E48" s="21">
        <v>13516</v>
      </c>
      <c r="F48" s="11">
        <f t="shared" si="1"/>
        <v>9.9659420786760832E-3</v>
      </c>
      <c r="G48" s="21">
        <v>1035</v>
      </c>
      <c r="H48" s="11">
        <f t="shared" si="2"/>
        <v>7.6315108400634409E-4</v>
      </c>
    </row>
    <row r="49" spans="1:8" x14ac:dyDescent="0.45">
      <c r="A49" s="12" t="s">
        <v>52</v>
      </c>
      <c r="B49" s="20">
        <v>701167</v>
      </c>
      <c r="C49" s="21">
        <v>419464</v>
      </c>
      <c r="D49" s="11">
        <f t="shared" si="0"/>
        <v>0.59823693927409594</v>
      </c>
      <c r="E49" s="21">
        <v>6514</v>
      </c>
      <c r="F49" s="11">
        <f t="shared" si="1"/>
        <v>9.2902261515444961E-3</v>
      </c>
      <c r="G49" s="21">
        <v>568</v>
      </c>
      <c r="H49" s="11">
        <f t="shared" si="2"/>
        <v>8.100780555844756E-4</v>
      </c>
    </row>
    <row r="50" spans="1:8" x14ac:dyDescent="0.45">
      <c r="A50" s="12" t="s">
        <v>53</v>
      </c>
      <c r="B50" s="20">
        <v>5124170</v>
      </c>
      <c r="C50" s="21">
        <v>2908892</v>
      </c>
      <c r="D50" s="11">
        <f t="shared" si="0"/>
        <v>0.56768061949545001</v>
      </c>
      <c r="E50" s="21">
        <v>35417</v>
      </c>
      <c r="F50" s="11">
        <f t="shared" si="1"/>
        <v>6.9117535132519024E-3</v>
      </c>
      <c r="G50" s="21">
        <v>5499</v>
      </c>
      <c r="H50" s="11">
        <f t="shared" si="2"/>
        <v>1.0731494076113789E-3</v>
      </c>
    </row>
    <row r="51" spans="1:8" x14ac:dyDescent="0.45">
      <c r="A51" s="12" t="s">
        <v>54</v>
      </c>
      <c r="B51" s="20">
        <v>818222</v>
      </c>
      <c r="C51" s="21">
        <v>474132</v>
      </c>
      <c r="D51" s="11">
        <f t="shared" si="0"/>
        <v>0.579466208437319</v>
      </c>
      <c r="E51" s="21">
        <v>5495</v>
      </c>
      <c r="F51" s="11">
        <f t="shared" si="1"/>
        <v>6.7157812916298996E-3</v>
      </c>
      <c r="G51" s="21">
        <v>1208</v>
      </c>
      <c r="H51" s="11">
        <f t="shared" si="2"/>
        <v>1.4763719381781473E-3</v>
      </c>
    </row>
    <row r="52" spans="1:8" x14ac:dyDescent="0.45">
      <c r="A52" s="12" t="s">
        <v>55</v>
      </c>
      <c r="B52" s="20">
        <v>1335937.9999999998</v>
      </c>
      <c r="C52" s="21">
        <v>842923</v>
      </c>
      <c r="D52" s="11">
        <f t="shared" si="0"/>
        <v>0.63095967028410016</v>
      </c>
      <c r="E52" s="21">
        <v>10302</v>
      </c>
      <c r="F52" s="11">
        <f t="shared" si="1"/>
        <v>7.711435710339852E-3</v>
      </c>
      <c r="G52" s="21">
        <v>1928</v>
      </c>
      <c r="H52" s="11">
        <f t="shared" si="2"/>
        <v>1.4431807464118846E-3</v>
      </c>
    </row>
    <row r="53" spans="1:8" x14ac:dyDescent="0.45">
      <c r="A53" s="12" t="s">
        <v>56</v>
      </c>
      <c r="B53" s="20">
        <v>1758645</v>
      </c>
      <c r="C53" s="21">
        <v>1110913</v>
      </c>
      <c r="D53" s="11">
        <f t="shared" si="0"/>
        <v>0.63168689530860411</v>
      </c>
      <c r="E53" s="21">
        <v>9142</v>
      </c>
      <c r="F53" s="11">
        <f t="shared" si="1"/>
        <v>5.1983202977292173E-3</v>
      </c>
      <c r="G53" s="21">
        <v>1078</v>
      </c>
      <c r="H53" s="11">
        <f t="shared" si="2"/>
        <v>6.1297191872151566E-4</v>
      </c>
    </row>
    <row r="54" spans="1:8" x14ac:dyDescent="0.45">
      <c r="A54" s="12" t="s">
        <v>57</v>
      </c>
      <c r="B54" s="20">
        <v>1141741</v>
      </c>
      <c r="C54" s="21">
        <v>686021</v>
      </c>
      <c r="D54" s="11">
        <f t="shared" si="0"/>
        <v>0.60085518519524128</v>
      </c>
      <c r="E54" s="21">
        <v>12127</v>
      </c>
      <c r="F54" s="11">
        <f t="shared" si="1"/>
        <v>1.062149822069979E-2</v>
      </c>
      <c r="G54" s="21">
        <v>2313</v>
      </c>
      <c r="H54" s="11">
        <f t="shared" si="2"/>
        <v>2.0258534991736306E-3</v>
      </c>
    </row>
    <row r="55" spans="1:8" x14ac:dyDescent="0.45">
      <c r="A55" s="12" t="s">
        <v>58</v>
      </c>
      <c r="B55" s="20">
        <v>1087241</v>
      </c>
      <c r="C55" s="21">
        <v>640400</v>
      </c>
      <c r="D55" s="11">
        <f t="shared" si="0"/>
        <v>0.58901384329693229</v>
      </c>
      <c r="E55" s="21">
        <v>8979</v>
      </c>
      <c r="F55" s="11">
        <f t="shared" si="1"/>
        <v>8.2585185805171078E-3</v>
      </c>
      <c r="G55" s="21">
        <v>1696</v>
      </c>
      <c r="H55" s="11">
        <f t="shared" si="2"/>
        <v>1.5599117398994336E-3</v>
      </c>
    </row>
    <row r="56" spans="1:8" x14ac:dyDescent="0.45">
      <c r="A56" s="12" t="s">
        <v>59</v>
      </c>
      <c r="B56" s="20">
        <v>1617517</v>
      </c>
      <c r="C56" s="21">
        <v>983757</v>
      </c>
      <c r="D56" s="11">
        <f t="shared" si="0"/>
        <v>0.60818958935207479</v>
      </c>
      <c r="E56" s="21">
        <v>14789</v>
      </c>
      <c r="F56" s="11">
        <f t="shared" si="1"/>
        <v>9.1430260083819829E-3</v>
      </c>
      <c r="G56" s="21">
        <v>2294</v>
      </c>
      <c r="H56" s="11">
        <f t="shared" si="2"/>
        <v>1.4182231160476211E-3</v>
      </c>
    </row>
    <row r="57" spans="1:8" x14ac:dyDescent="0.45">
      <c r="A57" s="12" t="s">
        <v>60</v>
      </c>
      <c r="B57" s="20">
        <v>1485118</v>
      </c>
      <c r="C57" s="21">
        <v>654293</v>
      </c>
      <c r="D57" s="11">
        <f t="shared" si="0"/>
        <v>0.4405663388363753</v>
      </c>
      <c r="E57" s="21">
        <v>10061</v>
      </c>
      <c r="F57" s="11">
        <f t="shared" si="1"/>
        <v>6.774545861002291E-3</v>
      </c>
      <c r="G57" s="21">
        <v>1482</v>
      </c>
      <c r="H57" s="11">
        <f t="shared" si="2"/>
        <v>9.9790050352901245E-4</v>
      </c>
    </row>
    <row r="58" spans="1:8" ht="9.75" customHeight="1" x14ac:dyDescent="0.45">
      <c r="A58" s="4"/>
      <c r="B58" s="13"/>
      <c r="C58" s="14"/>
      <c r="D58" s="15"/>
      <c r="E58" s="16"/>
      <c r="F58" s="15"/>
      <c r="G58" s="16"/>
      <c r="H58" s="15"/>
    </row>
    <row r="59" spans="1:8" ht="18.75" customHeight="1" x14ac:dyDescent="0.45">
      <c r="A59" s="2" t="s">
        <v>61</v>
      </c>
      <c r="B59" s="13"/>
      <c r="C59" s="14"/>
      <c r="D59" s="15"/>
      <c r="E59" s="16"/>
      <c r="F59" s="15"/>
      <c r="G59" s="16"/>
      <c r="H59" s="15"/>
    </row>
    <row r="60" spans="1:8" ht="18.75" customHeight="1" x14ac:dyDescent="0.45">
      <c r="A60" s="2" t="s">
        <v>62</v>
      </c>
      <c r="B60" s="13"/>
      <c r="C60" s="14"/>
      <c r="D60" s="15"/>
      <c r="E60" s="16"/>
      <c r="F60" s="15"/>
      <c r="G60" s="16"/>
      <c r="H60" s="15"/>
    </row>
    <row r="61" spans="1:8" x14ac:dyDescent="0.45">
      <c r="A61" s="2" t="s">
        <v>63</v>
      </c>
      <c r="B61" s="17"/>
      <c r="C61" s="17"/>
      <c r="D61" s="18"/>
      <c r="E61" s="18"/>
      <c r="F61" s="18"/>
      <c r="G61" s="18"/>
      <c r="H61" s="18"/>
    </row>
    <row r="62" spans="1:8" x14ac:dyDescent="0.45">
      <c r="A62" s="2" t="s">
        <v>64</v>
      </c>
    </row>
    <row r="63" spans="1:8" x14ac:dyDescent="0.45">
      <c r="A63" s="54" t="s">
        <v>65</v>
      </c>
      <c r="B63" s="57"/>
      <c r="C63" s="57"/>
      <c r="D63" s="24"/>
      <c r="E63" s="24"/>
      <c r="F63" s="24"/>
      <c r="G63" s="24"/>
      <c r="H63" s="24"/>
    </row>
  </sheetData>
  <mergeCells count="14">
    <mergeCell ref="G7:G9"/>
    <mergeCell ref="D8:D9"/>
    <mergeCell ref="F8:F9"/>
    <mergeCell ref="H8:H9"/>
    <mergeCell ref="A1:H1"/>
    <mergeCell ref="A5:A9"/>
    <mergeCell ref="B5:B9"/>
    <mergeCell ref="C5:D6"/>
    <mergeCell ref="E5:F5"/>
    <mergeCell ref="G5:H5"/>
    <mergeCell ref="E6:F6"/>
    <mergeCell ref="G6:H6"/>
    <mergeCell ref="C7:C9"/>
    <mergeCell ref="E7:E9"/>
  </mergeCells>
  <phoneticPr fontId="2"/>
  <pageMargins left="0.7" right="0.7" top="0.75" bottom="0.75" header="0.3" footer="0.3"/>
  <pageSetup paperSize="9" scale="6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5"/>
  <sheetViews>
    <sheetView view="pageBreakPreview" zoomScaleNormal="100" zoomScaleSheetLayoutView="100" workbookViewId="0">
      <selection activeCell="B3" sqref="B3"/>
    </sheetView>
  </sheetViews>
  <sheetFormatPr defaultRowHeight="18" x14ac:dyDescent="0.45"/>
  <cols>
    <col min="1" max="1" width="13.59765625" customWidth="1"/>
    <col min="2" max="3" width="13.59765625" style="1" customWidth="1"/>
    <col min="4" max="4" width="13.59765625" customWidth="1"/>
    <col min="5" max="5" width="13.59765625" style="1" customWidth="1"/>
    <col min="6" max="6" width="13.59765625" customWidth="1"/>
    <col min="7" max="7" width="13.59765625" style="1" customWidth="1"/>
    <col min="8" max="8" width="13.59765625" customWidth="1"/>
    <col min="10" max="10" width="9.5" bestFit="1" customWidth="1"/>
  </cols>
  <sheetData>
    <row r="1" spans="1:8" x14ac:dyDescent="0.45">
      <c r="A1" s="75" t="s">
        <v>66</v>
      </c>
      <c r="B1" s="75"/>
      <c r="C1" s="75"/>
      <c r="D1" s="75"/>
      <c r="E1" s="75"/>
      <c r="F1" s="75"/>
      <c r="G1" s="75"/>
      <c r="H1" s="75"/>
    </row>
    <row r="2" spans="1:8" x14ac:dyDescent="0.45">
      <c r="A2" s="2"/>
      <c r="B2" s="3"/>
      <c r="C2" s="3"/>
      <c r="D2" s="2"/>
      <c r="E2" s="3"/>
      <c r="F2" s="2"/>
      <c r="G2" s="3"/>
      <c r="H2" s="2"/>
    </row>
    <row r="3" spans="1:8" x14ac:dyDescent="0.45">
      <c r="A3" s="4"/>
      <c r="B3" s="5"/>
      <c r="C3" s="5"/>
      <c r="D3" s="4"/>
      <c r="E3" s="19"/>
      <c r="F3" s="6"/>
      <c r="G3" s="55"/>
      <c r="H3" s="53" t="str">
        <f>'進捗状況 (都道府県別)'!H3</f>
        <v>（6月6日公表時点）</v>
      </c>
    </row>
    <row r="4" spans="1:8" x14ac:dyDescent="0.45">
      <c r="A4" s="2" t="s">
        <v>67</v>
      </c>
      <c r="B4" s="5"/>
      <c r="C4" s="5"/>
      <c r="D4" s="4"/>
      <c r="E4" s="19"/>
      <c r="F4" s="6"/>
      <c r="G4" s="19"/>
      <c r="H4" s="7" t="s">
        <v>2</v>
      </c>
    </row>
    <row r="5" spans="1:8" ht="24" customHeight="1" x14ac:dyDescent="0.45">
      <c r="A5" s="90" t="s">
        <v>68</v>
      </c>
      <c r="B5" s="76" t="s">
        <v>4</v>
      </c>
      <c r="C5" s="72" t="s">
        <v>5</v>
      </c>
      <c r="D5" s="77"/>
      <c r="E5" s="91" t="str">
        <f>'進捗状況 (都道府県別)'!E5</f>
        <v>直近1週間</v>
      </c>
      <c r="F5" s="92"/>
      <c r="G5" s="93">
        <f>'進捗状況 (都道府県別)'!G5:H5</f>
        <v>44715</v>
      </c>
      <c r="H5" s="94"/>
    </row>
    <row r="6" spans="1:8" ht="23.25" customHeight="1" x14ac:dyDescent="0.45">
      <c r="A6" s="90"/>
      <c r="B6" s="76"/>
      <c r="C6" s="78"/>
      <c r="D6" s="79"/>
      <c r="E6" s="84" t="s">
        <v>7</v>
      </c>
      <c r="F6" s="85"/>
      <c r="G6" s="86" t="s">
        <v>8</v>
      </c>
      <c r="H6" s="87"/>
    </row>
    <row r="7" spans="1:8" ht="18.75" customHeight="1" x14ac:dyDescent="0.45">
      <c r="A7" s="71"/>
      <c r="B7" s="76"/>
      <c r="C7" s="88" t="s">
        <v>9</v>
      </c>
      <c r="D7" s="8"/>
      <c r="E7" s="88" t="s">
        <v>10</v>
      </c>
      <c r="F7" s="8"/>
      <c r="G7" s="88" t="s">
        <v>10</v>
      </c>
      <c r="H7" s="9"/>
    </row>
    <row r="8" spans="1:8" ht="18.75" customHeight="1" x14ac:dyDescent="0.45">
      <c r="A8" s="71"/>
      <c r="B8" s="76"/>
      <c r="C8" s="89"/>
      <c r="D8" s="74" t="s">
        <v>11</v>
      </c>
      <c r="E8" s="89"/>
      <c r="F8" s="72" t="s">
        <v>12</v>
      </c>
      <c r="G8" s="89"/>
      <c r="H8" s="74" t="s">
        <v>12</v>
      </c>
    </row>
    <row r="9" spans="1:8" ht="35.1" customHeight="1" x14ac:dyDescent="0.45">
      <c r="A9" s="71"/>
      <c r="B9" s="76"/>
      <c r="C9" s="89"/>
      <c r="D9" s="73"/>
      <c r="E9" s="89"/>
      <c r="F9" s="73"/>
      <c r="G9" s="89"/>
      <c r="H9" s="73"/>
    </row>
    <row r="10" spans="1:8" x14ac:dyDescent="0.45">
      <c r="A10" s="10" t="s">
        <v>69</v>
      </c>
      <c r="B10" s="20">
        <v>27549031.999999996</v>
      </c>
      <c r="C10" s="21">
        <f>SUM(C11:C30)</f>
        <v>15551469</v>
      </c>
      <c r="D10" s="11">
        <f>C10/$B10</f>
        <v>0.56450146778296972</v>
      </c>
      <c r="E10" s="21">
        <f>SUM(E11:E30)</f>
        <v>255068</v>
      </c>
      <c r="F10" s="11">
        <f>E10/$B10</f>
        <v>9.2586919206453441E-3</v>
      </c>
      <c r="G10" s="21">
        <f>SUM(G11:G30)</f>
        <v>47502</v>
      </c>
      <c r="H10" s="11">
        <f>G10/$B10</f>
        <v>1.7242711105058069E-3</v>
      </c>
    </row>
    <row r="11" spans="1:8" x14ac:dyDescent="0.45">
      <c r="A11" s="12" t="s">
        <v>70</v>
      </c>
      <c r="B11" s="20">
        <v>1961575</v>
      </c>
      <c r="C11" s="21">
        <v>1118415</v>
      </c>
      <c r="D11" s="11">
        <f t="shared" ref="D11:D30" si="0">C11/$B11</f>
        <v>0.5701617322814575</v>
      </c>
      <c r="E11" s="21">
        <v>22122</v>
      </c>
      <c r="F11" s="11">
        <f t="shared" ref="F11:F30" si="1">E11/$B11</f>
        <v>1.1277672278653632E-2</v>
      </c>
      <c r="G11" s="21">
        <v>2623</v>
      </c>
      <c r="H11" s="11">
        <f t="shared" ref="H11:H30" si="2">G11/$B11</f>
        <v>1.3371907778188445E-3</v>
      </c>
    </row>
    <row r="12" spans="1:8" x14ac:dyDescent="0.45">
      <c r="A12" s="12" t="s">
        <v>71</v>
      </c>
      <c r="B12" s="20">
        <v>1065932</v>
      </c>
      <c r="C12" s="21">
        <v>612388</v>
      </c>
      <c r="D12" s="11">
        <f t="shared" si="0"/>
        <v>0.57450944337912735</v>
      </c>
      <c r="E12" s="21">
        <v>17728</v>
      </c>
      <c r="F12" s="11">
        <f t="shared" si="1"/>
        <v>1.6631454914572411E-2</v>
      </c>
      <c r="G12" s="21">
        <v>1206</v>
      </c>
      <c r="H12" s="11">
        <f t="shared" si="2"/>
        <v>1.1314042546804112E-3</v>
      </c>
    </row>
    <row r="13" spans="1:8" x14ac:dyDescent="0.45">
      <c r="A13" s="12" t="s">
        <v>72</v>
      </c>
      <c r="B13" s="20">
        <v>1324589</v>
      </c>
      <c r="C13" s="21">
        <v>763648</v>
      </c>
      <c r="D13" s="11">
        <f t="shared" si="0"/>
        <v>0.57651694223642203</v>
      </c>
      <c r="E13" s="21">
        <v>18405</v>
      </c>
      <c r="F13" s="11">
        <f t="shared" si="1"/>
        <v>1.3894876070992587E-2</v>
      </c>
      <c r="G13" s="21">
        <v>4132</v>
      </c>
      <c r="H13" s="11">
        <f t="shared" si="2"/>
        <v>3.1194581866526147E-3</v>
      </c>
    </row>
    <row r="14" spans="1:8" x14ac:dyDescent="0.45">
      <c r="A14" s="12" t="s">
        <v>73</v>
      </c>
      <c r="B14" s="20">
        <v>974726</v>
      </c>
      <c r="C14" s="21">
        <v>590047</v>
      </c>
      <c r="D14" s="11">
        <f t="shared" si="0"/>
        <v>0.60534652815252699</v>
      </c>
      <c r="E14" s="21">
        <v>7630</v>
      </c>
      <c r="F14" s="11">
        <f t="shared" si="1"/>
        <v>7.8278408496336403E-3</v>
      </c>
      <c r="G14" s="21">
        <v>1487</v>
      </c>
      <c r="H14" s="11">
        <f t="shared" si="2"/>
        <v>1.5255569257411827E-3</v>
      </c>
    </row>
    <row r="15" spans="1:8" x14ac:dyDescent="0.45">
      <c r="A15" s="12" t="s">
        <v>74</v>
      </c>
      <c r="B15" s="20">
        <v>3759920</v>
      </c>
      <c r="C15" s="21">
        <v>2227380</v>
      </c>
      <c r="D15" s="11">
        <f t="shared" si="0"/>
        <v>0.59240090214685415</v>
      </c>
      <c r="E15" s="21">
        <v>28149</v>
      </c>
      <c r="F15" s="11">
        <f t="shared" si="1"/>
        <v>7.4865954594778615E-3</v>
      </c>
      <c r="G15" s="21">
        <v>6800</v>
      </c>
      <c r="H15" s="11">
        <f t="shared" si="2"/>
        <v>1.8085491180663419E-3</v>
      </c>
    </row>
    <row r="16" spans="1:8" x14ac:dyDescent="0.45">
      <c r="A16" s="12" t="s">
        <v>75</v>
      </c>
      <c r="B16" s="20">
        <v>1521562.0000000002</v>
      </c>
      <c r="C16" s="21">
        <v>860458</v>
      </c>
      <c r="D16" s="11">
        <f t="shared" si="0"/>
        <v>0.56550965389514185</v>
      </c>
      <c r="E16" s="21">
        <v>12750</v>
      </c>
      <c r="F16" s="11">
        <f t="shared" si="1"/>
        <v>8.3795468078198578E-3</v>
      </c>
      <c r="G16" s="21">
        <v>3296</v>
      </c>
      <c r="H16" s="11">
        <f t="shared" si="2"/>
        <v>2.1661950022411175E-3</v>
      </c>
    </row>
    <row r="17" spans="1:8" x14ac:dyDescent="0.45">
      <c r="A17" s="12" t="s">
        <v>76</v>
      </c>
      <c r="B17" s="20">
        <v>718601</v>
      </c>
      <c r="C17" s="21">
        <v>432313</v>
      </c>
      <c r="D17" s="11">
        <f t="shared" si="0"/>
        <v>0.60160367157852546</v>
      </c>
      <c r="E17" s="21">
        <v>6221</v>
      </c>
      <c r="F17" s="11">
        <f t="shared" si="1"/>
        <v>8.6570990020887802E-3</v>
      </c>
      <c r="G17" s="21">
        <v>1726</v>
      </c>
      <c r="H17" s="11">
        <f t="shared" si="2"/>
        <v>2.4018892264274613E-3</v>
      </c>
    </row>
    <row r="18" spans="1:8" x14ac:dyDescent="0.45">
      <c r="A18" s="12" t="s">
        <v>77</v>
      </c>
      <c r="B18" s="20">
        <v>784774</v>
      </c>
      <c r="C18" s="21">
        <v>507276</v>
      </c>
      <c r="D18" s="11">
        <f t="shared" si="0"/>
        <v>0.64639756159098039</v>
      </c>
      <c r="E18" s="21">
        <v>11896</v>
      </c>
      <c r="F18" s="11">
        <f t="shared" si="1"/>
        <v>1.5158504231791574E-2</v>
      </c>
      <c r="G18" s="21">
        <v>1825</v>
      </c>
      <c r="H18" s="11">
        <f t="shared" si="2"/>
        <v>2.3255102742955297E-3</v>
      </c>
    </row>
    <row r="19" spans="1:8" x14ac:dyDescent="0.45">
      <c r="A19" s="12" t="s">
        <v>78</v>
      </c>
      <c r="B19" s="20">
        <v>694295.99999999988</v>
      </c>
      <c r="C19" s="21">
        <v>421724</v>
      </c>
      <c r="D19" s="11">
        <f t="shared" si="0"/>
        <v>0.60741240047472556</v>
      </c>
      <c r="E19" s="21">
        <v>9566</v>
      </c>
      <c r="F19" s="11">
        <f t="shared" si="1"/>
        <v>1.3777985182112531E-2</v>
      </c>
      <c r="G19" s="21">
        <v>2301</v>
      </c>
      <c r="H19" s="11">
        <f t="shared" si="2"/>
        <v>3.3141484323689035E-3</v>
      </c>
    </row>
    <row r="20" spans="1:8" x14ac:dyDescent="0.45">
      <c r="A20" s="12" t="s">
        <v>79</v>
      </c>
      <c r="B20" s="20">
        <v>799966</v>
      </c>
      <c r="C20" s="21">
        <v>489223</v>
      </c>
      <c r="D20" s="11">
        <f t="shared" si="0"/>
        <v>0.61155474107649577</v>
      </c>
      <c r="E20" s="21">
        <v>3672</v>
      </c>
      <c r="F20" s="11">
        <f t="shared" si="1"/>
        <v>4.5901950832910399E-3</v>
      </c>
      <c r="G20" s="21">
        <v>525</v>
      </c>
      <c r="H20" s="11">
        <f t="shared" si="2"/>
        <v>6.5627789181040193E-4</v>
      </c>
    </row>
    <row r="21" spans="1:8" x14ac:dyDescent="0.45">
      <c r="A21" s="12" t="s">
        <v>80</v>
      </c>
      <c r="B21" s="20">
        <v>2300944</v>
      </c>
      <c r="C21" s="21">
        <v>1265692</v>
      </c>
      <c r="D21" s="11">
        <f t="shared" si="0"/>
        <v>0.55007509961128997</v>
      </c>
      <c r="E21" s="21">
        <v>18100</v>
      </c>
      <c r="F21" s="11">
        <f t="shared" si="1"/>
        <v>7.8663365992392691E-3</v>
      </c>
      <c r="G21" s="21">
        <v>4027</v>
      </c>
      <c r="H21" s="11">
        <f t="shared" si="2"/>
        <v>1.7501512422727367E-3</v>
      </c>
    </row>
    <row r="22" spans="1:8" x14ac:dyDescent="0.45">
      <c r="A22" s="12" t="s">
        <v>81</v>
      </c>
      <c r="B22" s="20">
        <v>1400720</v>
      </c>
      <c r="C22" s="21">
        <v>761420</v>
      </c>
      <c r="D22" s="11">
        <f t="shared" si="0"/>
        <v>0.54359186703980811</v>
      </c>
      <c r="E22" s="21">
        <v>11419</v>
      </c>
      <c r="F22" s="11">
        <f t="shared" si="1"/>
        <v>8.1522359929179274E-3</v>
      </c>
      <c r="G22" s="21">
        <v>1813</v>
      </c>
      <c r="H22" s="11">
        <f t="shared" si="2"/>
        <v>1.294334342338226E-3</v>
      </c>
    </row>
    <row r="23" spans="1:8" x14ac:dyDescent="0.45">
      <c r="A23" s="12" t="s">
        <v>82</v>
      </c>
      <c r="B23" s="20">
        <v>2739963</v>
      </c>
      <c r="C23" s="21">
        <v>1338499</v>
      </c>
      <c r="D23" s="11">
        <f t="shared" si="0"/>
        <v>0.4885098813378137</v>
      </c>
      <c r="E23" s="21">
        <v>30442</v>
      </c>
      <c r="F23" s="11">
        <f t="shared" si="1"/>
        <v>1.1110369008632598E-2</v>
      </c>
      <c r="G23" s="21">
        <v>5891</v>
      </c>
      <c r="H23" s="11">
        <f t="shared" si="2"/>
        <v>2.1500290332387702E-3</v>
      </c>
    </row>
    <row r="24" spans="1:8" x14ac:dyDescent="0.45">
      <c r="A24" s="12" t="s">
        <v>83</v>
      </c>
      <c r="B24" s="20">
        <v>831479.00000000012</v>
      </c>
      <c r="C24" s="21">
        <v>451690</v>
      </c>
      <c r="D24" s="11">
        <f t="shared" si="0"/>
        <v>0.54323681055083761</v>
      </c>
      <c r="E24" s="21">
        <v>7656</v>
      </c>
      <c r="F24" s="11">
        <f t="shared" si="1"/>
        <v>9.2076889494503156E-3</v>
      </c>
      <c r="G24" s="21">
        <v>1521</v>
      </c>
      <c r="H24" s="11">
        <f t="shared" si="2"/>
        <v>1.8292704927003567E-3</v>
      </c>
    </row>
    <row r="25" spans="1:8" x14ac:dyDescent="0.45">
      <c r="A25" s="12" t="s">
        <v>84</v>
      </c>
      <c r="B25" s="20">
        <v>1526835</v>
      </c>
      <c r="C25" s="21">
        <v>824711</v>
      </c>
      <c r="D25" s="11">
        <f t="shared" si="0"/>
        <v>0.5401441544109219</v>
      </c>
      <c r="E25" s="21">
        <v>12931</v>
      </c>
      <c r="F25" s="11">
        <f t="shared" si="1"/>
        <v>8.4691535103662147E-3</v>
      </c>
      <c r="G25" s="21">
        <v>2655</v>
      </c>
      <c r="H25" s="11">
        <f t="shared" si="2"/>
        <v>1.7388912357916867E-3</v>
      </c>
    </row>
    <row r="26" spans="1:8" x14ac:dyDescent="0.45">
      <c r="A26" s="12" t="s">
        <v>85</v>
      </c>
      <c r="B26" s="20">
        <v>708155</v>
      </c>
      <c r="C26" s="21">
        <v>386560</v>
      </c>
      <c r="D26" s="11">
        <f t="shared" si="0"/>
        <v>0.54586919530328815</v>
      </c>
      <c r="E26" s="21">
        <v>6975</v>
      </c>
      <c r="F26" s="11">
        <f t="shared" si="1"/>
        <v>9.8495385897155278E-3</v>
      </c>
      <c r="G26" s="21">
        <v>1636</v>
      </c>
      <c r="H26" s="11">
        <f t="shared" si="2"/>
        <v>2.3102286928709109E-3</v>
      </c>
    </row>
    <row r="27" spans="1:8" x14ac:dyDescent="0.45">
      <c r="A27" s="12" t="s">
        <v>86</v>
      </c>
      <c r="B27" s="20">
        <v>1194817</v>
      </c>
      <c r="C27" s="21">
        <v>660108</v>
      </c>
      <c r="D27" s="11">
        <f t="shared" si="0"/>
        <v>0.55247623694674586</v>
      </c>
      <c r="E27" s="21">
        <v>7192</v>
      </c>
      <c r="F27" s="11">
        <f t="shared" si="1"/>
        <v>6.0193318307322375E-3</v>
      </c>
      <c r="G27" s="21">
        <v>1717</v>
      </c>
      <c r="H27" s="11">
        <f t="shared" si="2"/>
        <v>1.4370401492446124E-3</v>
      </c>
    </row>
    <row r="28" spans="1:8" x14ac:dyDescent="0.45">
      <c r="A28" s="12" t="s">
        <v>87</v>
      </c>
      <c r="B28" s="20">
        <v>944709</v>
      </c>
      <c r="C28" s="21">
        <v>552101</v>
      </c>
      <c r="D28" s="11">
        <f t="shared" si="0"/>
        <v>0.58441382478625692</v>
      </c>
      <c r="E28" s="21">
        <v>9140</v>
      </c>
      <c r="F28" s="11">
        <f t="shared" si="1"/>
        <v>9.6749369382529427E-3</v>
      </c>
      <c r="G28" s="21">
        <v>1038</v>
      </c>
      <c r="H28" s="11">
        <f t="shared" si="2"/>
        <v>1.0987510439722707E-3</v>
      </c>
    </row>
    <row r="29" spans="1:8" x14ac:dyDescent="0.45">
      <c r="A29" s="12" t="s">
        <v>88</v>
      </c>
      <c r="B29" s="20">
        <v>1562767</v>
      </c>
      <c r="C29" s="21">
        <v>848723</v>
      </c>
      <c r="D29" s="11">
        <f t="shared" si="0"/>
        <v>0.54308991679501806</v>
      </c>
      <c r="E29" s="21">
        <v>9357</v>
      </c>
      <c r="F29" s="11">
        <f t="shared" si="1"/>
        <v>5.9874568633711874E-3</v>
      </c>
      <c r="G29" s="21">
        <v>986</v>
      </c>
      <c r="H29" s="11">
        <f t="shared" si="2"/>
        <v>6.309321863080037E-4</v>
      </c>
    </row>
    <row r="30" spans="1:8" x14ac:dyDescent="0.45">
      <c r="A30" s="12" t="s">
        <v>89</v>
      </c>
      <c r="B30" s="20">
        <v>732702</v>
      </c>
      <c r="C30" s="21">
        <v>439093</v>
      </c>
      <c r="D30" s="11">
        <f t="shared" si="0"/>
        <v>0.5992791066490879</v>
      </c>
      <c r="E30" s="21">
        <v>3717</v>
      </c>
      <c r="F30" s="11">
        <f t="shared" si="1"/>
        <v>5.0730037586904364E-3</v>
      </c>
      <c r="G30" s="21">
        <v>297</v>
      </c>
      <c r="H30" s="11">
        <f t="shared" si="2"/>
        <v>4.0534896861206874E-4</v>
      </c>
    </row>
    <row r="31" spans="1:8" x14ac:dyDescent="0.45">
      <c r="A31" s="4"/>
      <c r="B31" s="13"/>
      <c r="C31" s="14"/>
      <c r="D31" s="15"/>
      <c r="E31" s="14"/>
      <c r="F31" s="15"/>
      <c r="G31" s="14"/>
      <c r="H31" s="15"/>
    </row>
    <row r="32" spans="1:8" x14ac:dyDescent="0.45">
      <c r="A32" s="4"/>
      <c r="B32" s="13"/>
      <c r="C32" s="14"/>
      <c r="D32" s="15"/>
      <c r="E32" s="14"/>
      <c r="F32" s="15"/>
      <c r="G32" s="14"/>
      <c r="H32" s="15"/>
    </row>
    <row r="33" spans="1:8" x14ac:dyDescent="0.45">
      <c r="A33" s="2" t="s">
        <v>90</v>
      </c>
      <c r="B33" s="5"/>
      <c r="C33" s="5"/>
      <c r="D33" s="4"/>
      <c r="E33" s="19"/>
      <c r="F33" s="6"/>
      <c r="G33" s="19"/>
      <c r="H33" s="6"/>
    </row>
    <row r="34" spans="1:8" ht="22.5" customHeight="1" x14ac:dyDescent="0.45">
      <c r="A34" s="90"/>
      <c r="B34" s="76" t="s">
        <v>4</v>
      </c>
      <c r="C34" s="72" t="s">
        <v>5</v>
      </c>
      <c r="D34" s="77"/>
      <c r="E34" s="91" t="str">
        <f>E5</f>
        <v>直近1週間</v>
      </c>
      <c r="F34" s="92"/>
      <c r="G34" s="91">
        <f>'進捗状況 (都道府県別)'!G5:H5</f>
        <v>44715</v>
      </c>
      <c r="H34" s="92"/>
    </row>
    <row r="35" spans="1:8" ht="24" customHeight="1" x14ac:dyDescent="0.45">
      <c r="A35" s="90"/>
      <c r="B35" s="76"/>
      <c r="C35" s="78"/>
      <c r="D35" s="79"/>
      <c r="E35" s="84" t="s">
        <v>7</v>
      </c>
      <c r="F35" s="85"/>
      <c r="G35" s="86" t="s">
        <v>8</v>
      </c>
      <c r="H35" s="87"/>
    </row>
    <row r="36" spans="1:8" ht="18.75" customHeight="1" x14ac:dyDescent="0.45">
      <c r="A36" s="71"/>
      <c r="B36" s="76"/>
      <c r="C36" s="88" t="s">
        <v>9</v>
      </c>
      <c r="D36" s="8"/>
      <c r="E36" s="88" t="s">
        <v>10</v>
      </c>
      <c r="F36" s="8"/>
      <c r="G36" s="88" t="s">
        <v>10</v>
      </c>
      <c r="H36" s="9"/>
    </row>
    <row r="37" spans="1:8" ht="18.75" customHeight="1" x14ac:dyDescent="0.45">
      <c r="A37" s="71"/>
      <c r="B37" s="76"/>
      <c r="C37" s="89"/>
      <c r="D37" s="74" t="s">
        <v>11</v>
      </c>
      <c r="E37" s="89"/>
      <c r="F37" s="72" t="s">
        <v>12</v>
      </c>
      <c r="G37" s="89"/>
      <c r="H37" s="74" t="s">
        <v>12</v>
      </c>
    </row>
    <row r="38" spans="1:8" ht="35.1" customHeight="1" x14ac:dyDescent="0.45">
      <c r="A38" s="71"/>
      <c r="B38" s="76"/>
      <c r="C38" s="89"/>
      <c r="D38" s="73"/>
      <c r="E38" s="89"/>
      <c r="F38" s="73"/>
      <c r="G38" s="89"/>
      <c r="H38" s="73"/>
    </row>
    <row r="39" spans="1:8" x14ac:dyDescent="0.45">
      <c r="A39" s="10" t="s">
        <v>69</v>
      </c>
      <c r="B39" s="20">
        <v>9572763</v>
      </c>
      <c r="C39" s="21">
        <v>5486803</v>
      </c>
      <c r="D39" s="11">
        <f>C39/$B39</f>
        <v>0.57316816471900534</v>
      </c>
      <c r="E39" s="21">
        <v>56816</v>
      </c>
      <c r="F39" s="11">
        <f>E39/$B39</f>
        <v>5.9351725306476298E-3</v>
      </c>
      <c r="G39" s="21">
        <v>11445</v>
      </c>
      <c r="H39" s="11">
        <f>G39/$B39</f>
        <v>1.1955795834494179E-3</v>
      </c>
    </row>
    <row r="40" spans="1:8" ht="18.75" customHeight="1" x14ac:dyDescent="0.45">
      <c r="A40" s="4"/>
      <c r="B40" s="13"/>
      <c r="C40" s="14"/>
      <c r="D40" s="15"/>
      <c r="E40" s="14"/>
      <c r="F40" s="15"/>
      <c r="G40" s="14"/>
      <c r="H40" s="15"/>
    </row>
    <row r="41" spans="1:8" ht="18.75" customHeight="1" x14ac:dyDescent="0.45">
      <c r="A41" s="2" t="s">
        <v>91</v>
      </c>
      <c r="B41" s="13"/>
      <c r="C41" s="14"/>
      <c r="D41" s="15"/>
      <c r="E41" s="14"/>
      <c r="F41" s="15"/>
      <c r="G41" s="14"/>
      <c r="H41" s="15"/>
    </row>
    <row r="42" spans="1:8" ht="18.75" customHeight="1" x14ac:dyDescent="0.45">
      <c r="A42" s="2" t="s">
        <v>92</v>
      </c>
      <c r="B42" s="13"/>
      <c r="C42" s="14"/>
      <c r="D42" s="15"/>
      <c r="E42" s="14"/>
      <c r="F42" s="15"/>
      <c r="G42" s="14"/>
      <c r="H42" s="15"/>
    </row>
    <row r="43" spans="1:8" x14ac:dyDescent="0.45">
      <c r="A43" s="2" t="s">
        <v>63</v>
      </c>
      <c r="B43" s="17"/>
      <c r="C43" s="17"/>
      <c r="D43" s="18"/>
      <c r="E43" s="17"/>
      <c r="F43" s="18"/>
      <c r="G43" s="17"/>
      <c r="H43" s="18"/>
    </row>
    <row r="44" spans="1:8" x14ac:dyDescent="0.45">
      <c r="A44" s="2" t="s">
        <v>93</v>
      </c>
      <c r="B44" s="17"/>
      <c r="C44" s="17"/>
      <c r="D44" s="18"/>
      <c r="E44" s="17"/>
      <c r="F44" s="18"/>
      <c r="G44" s="17"/>
      <c r="H44" s="18"/>
    </row>
    <row r="45" spans="1:8" x14ac:dyDescent="0.45">
      <c r="A45" s="54" t="s">
        <v>65</v>
      </c>
      <c r="B45" s="56"/>
      <c r="C45" s="56"/>
      <c r="E45" s="56"/>
      <c r="G45" s="56"/>
    </row>
  </sheetData>
  <mergeCells count="27">
    <mergeCell ref="A34:A38"/>
    <mergeCell ref="B34:B38"/>
    <mergeCell ref="C34:D35"/>
    <mergeCell ref="E34:F34"/>
    <mergeCell ref="G34:H34"/>
    <mergeCell ref="E35:F35"/>
    <mergeCell ref="G35:H35"/>
    <mergeCell ref="C36:C38"/>
    <mergeCell ref="E36:E38"/>
    <mergeCell ref="G36:G38"/>
    <mergeCell ref="D37:D38"/>
    <mergeCell ref="F37:F38"/>
    <mergeCell ref="H37:H38"/>
    <mergeCell ref="A1:H1"/>
    <mergeCell ref="A5:A9"/>
    <mergeCell ref="B5:B9"/>
    <mergeCell ref="C5:D6"/>
    <mergeCell ref="E5:F5"/>
    <mergeCell ref="G5:H5"/>
    <mergeCell ref="E6:F6"/>
    <mergeCell ref="G6:H6"/>
    <mergeCell ref="C7:C9"/>
    <mergeCell ref="E7:E9"/>
    <mergeCell ref="G7:G9"/>
    <mergeCell ref="D8:D9"/>
    <mergeCell ref="F8:F9"/>
    <mergeCell ref="H8:H9"/>
  </mergeCells>
  <phoneticPr fontId="2"/>
  <pageMargins left="0.7" right="0.7" top="0.75" bottom="0.75" header="0.3" footer="0.3"/>
  <pageSetup paperSize="9" scale="73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61"/>
  <sheetViews>
    <sheetView view="pageBreakPreview" zoomScale="99" zoomScaleNormal="100" zoomScaleSheetLayoutView="99" workbookViewId="0">
      <selection activeCell="B2" sqref="B2"/>
    </sheetView>
  </sheetViews>
  <sheetFormatPr defaultRowHeight="18" x14ac:dyDescent="0.45"/>
  <cols>
    <col min="1" max="1" width="12.69921875" customWidth="1"/>
    <col min="2" max="2" width="14.09765625" style="27" customWidth="1"/>
    <col min="3" max="4" width="13.8984375" customWidth="1"/>
    <col min="5" max="6" width="14" customWidth="1"/>
    <col min="7" max="8" width="14.09765625" customWidth="1"/>
    <col min="9" max="9" width="12.8984375" customWidth="1"/>
    <col min="10" max="19" width="13.09765625" customWidth="1"/>
    <col min="21" max="21" width="11.59765625" bestFit="1" customWidth="1"/>
  </cols>
  <sheetData>
    <row r="1" spans="1:21" x14ac:dyDescent="0.45">
      <c r="A1" s="22" t="s">
        <v>94</v>
      </c>
      <c r="B1" s="23"/>
      <c r="C1" s="24"/>
      <c r="D1" s="24"/>
      <c r="E1" s="24"/>
      <c r="F1" s="24"/>
      <c r="J1" s="25"/>
    </row>
    <row r="2" spans="1:21" x14ac:dyDescent="0.45">
      <c r="A2" s="22"/>
      <c r="B2" s="22"/>
      <c r="C2" s="22"/>
      <c r="D2" s="22"/>
      <c r="E2" s="22"/>
      <c r="F2" s="22"/>
      <c r="G2" s="22"/>
      <c r="H2" s="22"/>
      <c r="I2" s="22"/>
      <c r="O2" s="26"/>
      <c r="P2" s="26"/>
      <c r="Q2" s="26"/>
      <c r="R2" s="26"/>
      <c r="S2" s="26" t="str">
        <f>'進捗状況 (都道府県別)'!H3</f>
        <v>（6月6日公表時点）</v>
      </c>
    </row>
    <row r="3" spans="1:21" x14ac:dyDescent="0.45">
      <c r="A3" s="96" t="s">
        <v>3</v>
      </c>
      <c r="B3" s="111" t="s">
        <v>95</v>
      </c>
      <c r="C3" s="112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3"/>
    </row>
    <row r="4" spans="1:21" x14ac:dyDescent="0.45">
      <c r="A4" s="97"/>
      <c r="B4" s="97"/>
      <c r="C4" s="99" t="s">
        <v>96</v>
      </c>
      <c r="D4" s="100"/>
      <c r="E4" s="99" t="s">
        <v>97</v>
      </c>
      <c r="F4" s="100"/>
      <c r="G4" s="105" t="s">
        <v>98</v>
      </c>
      <c r="H4" s="106"/>
      <c r="I4" s="106"/>
      <c r="J4" s="106"/>
      <c r="K4" s="106"/>
      <c r="L4" s="106"/>
      <c r="M4" s="106"/>
      <c r="N4" s="106"/>
      <c r="O4" s="107"/>
      <c r="P4" s="105" t="s">
        <v>99</v>
      </c>
      <c r="Q4" s="106"/>
      <c r="R4" s="106"/>
      <c r="S4" s="107"/>
    </row>
    <row r="5" spans="1:21" x14ac:dyDescent="0.45">
      <c r="A5" s="97"/>
      <c r="B5" s="97"/>
      <c r="C5" s="101"/>
      <c r="D5" s="102"/>
      <c r="E5" s="101"/>
      <c r="F5" s="102"/>
      <c r="G5" s="103"/>
      <c r="H5" s="104"/>
      <c r="I5" s="59" t="s">
        <v>100</v>
      </c>
      <c r="J5" s="59" t="s">
        <v>101</v>
      </c>
      <c r="K5" s="60" t="s">
        <v>102</v>
      </c>
      <c r="L5" s="61" t="s">
        <v>103</v>
      </c>
      <c r="M5" s="61" t="s">
        <v>104</v>
      </c>
      <c r="N5" s="61" t="s">
        <v>105</v>
      </c>
      <c r="O5" s="61" t="s">
        <v>106</v>
      </c>
      <c r="P5" s="66"/>
      <c r="Q5" s="67"/>
      <c r="R5" s="59" t="s">
        <v>107</v>
      </c>
      <c r="S5" s="59" t="s">
        <v>108</v>
      </c>
    </row>
    <row r="6" spans="1:21" x14ac:dyDescent="0.45">
      <c r="A6" s="98"/>
      <c r="B6" s="98"/>
      <c r="C6" s="58" t="s">
        <v>9</v>
      </c>
      <c r="D6" s="58" t="s">
        <v>109</v>
      </c>
      <c r="E6" s="58" t="s">
        <v>9</v>
      </c>
      <c r="F6" s="58" t="s">
        <v>109</v>
      </c>
      <c r="G6" s="58" t="s">
        <v>9</v>
      </c>
      <c r="H6" s="58" t="s">
        <v>109</v>
      </c>
      <c r="I6" s="108" t="s">
        <v>9</v>
      </c>
      <c r="J6" s="109"/>
      <c r="K6" s="109"/>
      <c r="L6" s="109"/>
      <c r="M6" s="109"/>
      <c r="N6" s="109"/>
      <c r="O6" s="110"/>
      <c r="P6" s="58" t="s">
        <v>9</v>
      </c>
      <c r="Q6" s="58" t="s">
        <v>109</v>
      </c>
      <c r="R6" s="62" t="s">
        <v>110</v>
      </c>
      <c r="S6" s="62" t="s">
        <v>110</v>
      </c>
      <c r="U6" s="27" t="s">
        <v>111</v>
      </c>
    </row>
    <row r="7" spans="1:21" x14ac:dyDescent="0.45">
      <c r="A7" s="28" t="s">
        <v>13</v>
      </c>
      <c r="B7" s="32">
        <f>C7+E7+G7+P7</f>
        <v>280908702</v>
      </c>
      <c r="C7" s="32">
        <f>SUM(C8:C54)</f>
        <v>103570656</v>
      </c>
      <c r="D7" s="31">
        <f t="shared" ref="D7:D54" si="0">C7/U7</f>
        <v>0.81780279959674684</v>
      </c>
      <c r="E7" s="32">
        <f>SUM(E8:E54)</f>
        <v>102046108</v>
      </c>
      <c r="F7" s="31">
        <f t="shared" ref="F7:F54" si="1">E7/U7</f>
        <v>0.80576483758442152</v>
      </c>
      <c r="G7" s="32">
        <f>SUM(G8:G54)</f>
        <v>75280893</v>
      </c>
      <c r="H7" s="31">
        <f>G7/U7</f>
        <v>0.59442440001097552</v>
      </c>
      <c r="I7" s="32">
        <f t="shared" ref="I7:J7" si="2">SUM(I8:I54)</f>
        <v>1024972</v>
      </c>
      <c r="J7" s="32">
        <f t="shared" si="2"/>
        <v>5244257</v>
      </c>
      <c r="K7" s="32">
        <f t="shared" ref="K7:P7" si="3">SUM(K8:K54)</f>
        <v>23189635</v>
      </c>
      <c r="L7" s="32">
        <f t="shared" si="3"/>
        <v>25385108</v>
      </c>
      <c r="M7" s="32">
        <f t="shared" si="3"/>
        <v>13667577</v>
      </c>
      <c r="N7" s="32">
        <f t="shared" si="3"/>
        <v>6345428</v>
      </c>
      <c r="O7" s="32">
        <f t="shared" si="3"/>
        <v>423916</v>
      </c>
      <c r="P7" s="63">
        <f t="shared" si="3"/>
        <v>11045</v>
      </c>
      <c r="Q7" s="64">
        <f>P7/U7</f>
        <v>8.7212269096239667E-5</v>
      </c>
      <c r="R7" s="63">
        <f t="shared" ref="R7:S7" si="4">SUM(R8:R54)</f>
        <v>4881</v>
      </c>
      <c r="S7" s="63">
        <f t="shared" si="4"/>
        <v>6164</v>
      </c>
      <c r="U7" s="1">
        <v>126645025</v>
      </c>
    </row>
    <row r="8" spans="1:21" x14ac:dyDescent="0.45">
      <c r="A8" s="33" t="s">
        <v>14</v>
      </c>
      <c r="B8" s="32">
        <f>C8+E8+G8+P8</f>
        <v>11773177</v>
      </c>
      <c r="C8" s="34">
        <f>SUM(一般接種!D7+一般接種!G7+一般接種!J7+一般接種!M7+医療従事者等!C5)</f>
        <v>4312629</v>
      </c>
      <c r="D8" s="30">
        <f t="shared" si="0"/>
        <v>0.82513039540213784</v>
      </c>
      <c r="E8" s="34">
        <f>SUM(一般接種!E7+一般接種!H7+一般接種!K7+一般接種!N7+医療従事者等!D5)</f>
        <v>4242252</v>
      </c>
      <c r="F8" s="31">
        <f t="shared" si="1"/>
        <v>0.81166524413658359</v>
      </c>
      <c r="G8" s="29">
        <f>SUM(I8:O8)</f>
        <v>3218143</v>
      </c>
      <c r="H8" s="31">
        <f t="shared" ref="H8:H54" si="5">G8/U8</f>
        <v>0.61572363540907926</v>
      </c>
      <c r="I8" s="35">
        <v>41920</v>
      </c>
      <c r="J8" s="35">
        <v>229015</v>
      </c>
      <c r="K8" s="35">
        <v>919596</v>
      </c>
      <c r="L8" s="35">
        <v>1070574</v>
      </c>
      <c r="M8" s="35">
        <v>652315</v>
      </c>
      <c r="N8" s="35">
        <v>295701</v>
      </c>
      <c r="O8" s="35">
        <v>9022</v>
      </c>
      <c r="P8" s="35">
        <f>SUM(R8:S8)</f>
        <v>153</v>
      </c>
      <c r="Q8" s="65">
        <f t="shared" ref="Q8:Q54" si="6">P8/U8</f>
        <v>2.9273315765517296E-5</v>
      </c>
      <c r="R8" s="35">
        <v>94</v>
      </c>
      <c r="S8" s="35">
        <v>59</v>
      </c>
      <c r="U8" s="1">
        <v>5226603</v>
      </c>
    </row>
    <row r="9" spans="1:21" x14ac:dyDescent="0.45">
      <c r="A9" s="33" t="s">
        <v>15</v>
      </c>
      <c r="B9" s="32">
        <f>C9+E9+G9+P9</f>
        <v>2982880</v>
      </c>
      <c r="C9" s="34">
        <f>SUM(一般接種!D8+一般接種!G8+一般接種!J8+一般接種!M8+医療従事者等!C6)</f>
        <v>1091025</v>
      </c>
      <c r="D9" s="30">
        <f t="shared" si="0"/>
        <v>0.86615751638397442</v>
      </c>
      <c r="E9" s="34">
        <f>SUM(一般接種!E8+一般接種!H8+一般接種!K8+一般接種!N8+医療従事者等!D6)</f>
        <v>1073189</v>
      </c>
      <c r="F9" s="31">
        <f t="shared" si="1"/>
        <v>0.85199763419775087</v>
      </c>
      <c r="G9" s="29">
        <f t="shared" ref="G9:G54" si="7">SUM(I9:O9)</f>
        <v>818567</v>
      </c>
      <c r="H9" s="31">
        <f t="shared" si="5"/>
        <v>0.64985491598623391</v>
      </c>
      <c r="I9" s="35">
        <v>10623</v>
      </c>
      <c r="J9" s="35">
        <v>43736</v>
      </c>
      <c r="K9" s="35">
        <v>227595</v>
      </c>
      <c r="L9" s="35">
        <v>263368</v>
      </c>
      <c r="M9" s="35">
        <v>180816</v>
      </c>
      <c r="N9" s="35">
        <v>86292</v>
      </c>
      <c r="O9" s="35">
        <v>6137</v>
      </c>
      <c r="P9" s="35">
        <f t="shared" ref="P9:P54" si="8">SUM(R9:S9)</f>
        <v>99</v>
      </c>
      <c r="Q9" s="65">
        <f t="shared" si="6"/>
        <v>7.8595443845937057E-5</v>
      </c>
      <c r="R9" s="35">
        <v>51</v>
      </c>
      <c r="S9" s="35">
        <v>48</v>
      </c>
      <c r="U9" s="1">
        <v>1259615</v>
      </c>
    </row>
    <row r="10" spans="1:21" x14ac:dyDescent="0.45">
      <c r="A10" s="33" t="s">
        <v>16</v>
      </c>
      <c r="B10" s="32">
        <f t="shared" ref="B10:B54" si="9">C10+E10+G10+P10</f>
        <v>2901947</v>
      </c>
      <c r="C10" s="34">
        <f>SUM(一般接種!D9+一般接種!G9+一般接種!J9+一般接種!M9+医療従事者等!C7)</f>
        <v>1056786</v>
      </c>
      <c r="D10" s="30">
        <f t="shared" si="0"/>
        <v>0.86563408454788282</v>
      </c>
      <c r="E10" s="34">
        <f>SUM(一般接種!E9+一般接種!H9+一般接種!K9+一般接種!N9+医療従事者等!D7)</f>
        <v>1038361</v>
      </c>
      <c r="F10" s="31">
        <f t="shared" si="1"/>
        <v>0.8505418066337217</v>
      </c>
      <c r="G10" s="29">
        <f t="shared" si="7"/>
        <v>806776</v>
      </c>
      <c r="H10" s="31">
        <f t="shared" si="5"/>
        <v>0.6608460030651454</v>
      </c>
      <c r="I10" s="35">
        <v>10308</v>
      </c>
      <c r="J10" s="35">
        <v>47559</v>
      </c>
      <c r="K10" s="35">
        <v>220739</v>
      </c>
      <c r="L10" s="35">
        <v>256400</v>
      </c>
      <c r="M10" s="35">
        <v>168128</v>
      </c>
      <c r="N10" s="35">
        <v>97518</v>
      </c>
      <c r="O10" s="35">
        <v>6124</v>
      </c>
      <c r="P10" s="35">
        <f t="shared" si="8"/>
        <v>24</v>
      </c>
      <c r="Q10" s="65">
        <f t="shared" si="6"/>
        <v>1.9658869467564095E-5</v>
      </c>
      <c r="R10" s="35">
        <v>6</v>
      </c>
      <c r="S10" s="35">
        <v>18</v>
      </c>
      <c r="U10" s="1">
        <v>1220823</v>
      </c>
    </row>
    <row r="11" spans="1:21" x14ac:dyDescent="0.45">
      <c r="A11" s="33" t="s">
        <v>17</v>
      </c>
      <c r="B11" s="32">
        <f t="shared" si="9"/>
        <v>5234611</v>
      </c>
      <c r="C11" s="34">
        <f>SUM(一般接種!D10+一般接種!G10+一般接種!J10+一般接種!M10+医療従事者等!C8)</f>
        <v>1929778</v>
      </c>
      <c r="D11" s="30">
        <f t="shared" si="0"/>
        <v>0.84565613594105848</v>
      </c>
      <c r="E11" s="34">
        <f>SUM(一般接種!E10+一般接種!H10+一般接種!K10+一般接種!N10+医療従事者等!D8)</f>
        <v>1890873</v>
      </c>
      <c r="F11" s="31">
        <f t="shared" si="1"/>
        <v>0.82860741221802559</v>
      </c>
      <c r="G11" s="29">
        <f t="shared" si="7"/>
        <v>1413927</v>
      </c>
      <c r="H11" s="31">
        <f t="shared" si="5"/>
        <v>0.61960289904990773</v>
      </c>
      <c r="I11" s="35">
        <v>18700</v>
      </c>
      <c r="J11" s="35">
        <v>124501</v>
      </c>
      <c r="K11" s="35">
        <v>459056</v>
      </c>
      <c r="L11" s="35">
        <v>392936</v>
      </c>
      <c r="M11" s="35">
        <v>268513</v>
      </c>
      <c r="N11" s="35">
        <v>146271</v>
      </c>
      <c r="O11" s="35">
        <v>3950</v>
      </c>
      <c r="P11" s="35">
        <f t="shared" si="8"/>
        <v>33</v>
      </c>
      <c r="Q11" s="65">
        <f t="shared" si="6"/>
        <v>1.4461068830743706E-5</v>
      </c>
      <c r="R11" s="35">
        <v>13</v>
      </c>
      <c r="S11" s="35">
        <v>20</v>
      </c>
      <c r="U11" s="1">
        <v>2281989</v>
      </c>
    </row>
    <row r="12" spans="1:21" x14ac:dyDescent="0.45">
      <c r="A12" s="33" t="s">
        <v>18</v>
      </c>
      <c r="B12" s="32">
        <f t="shared" si="9"/>
        <v>2367088</v>
      </c>
      <c r="C12" s="34">
        <f>SUM(一般接種!D11+一般接種!G11+一般接種!J11+一般接種!M11+医療従事者等!C9)</f>
        <v>853595</v>
      </c>
      <c r="D12" s="30">
        <f t="shared" si="0"/>
        <v>0.87882790686181644</v>
      </c>
      <c r="E12" s="34">
        <f>SUM(一般接種!E11+一般接種!H11+一般接種!K11+一般接種!N11+医療従事者等!D9)</f>
        <v>840033</v>
      </c>
      <c r="F12" s="31">
        <f t="shared" si="1"/>
        <v>0.86486500399469568</v>
      </c>
      <c r="G12" s="29">
        <f t="shared" si="7"/>
        <v>673438</v>
      </c>
      <c r="H12" s="31">
        <f t="shared" si="5"/>
        <v>0.69334533114791908</v>
      </c>
      <c r="I12" s="35">
        <v>4872</v>
      </c>
      <c r="J12" s="35">
        <v>29601</v>
      </c>
      <c r="K12" s="35">
        <v>127291</v>
      </c>
      <c r="L12" s="35">
        <v>229047</v>
      </c>
      <c r="M12" s="35">
        <v>188902</v>
      </c>
      <c r="N12" s="35">
        <v>89265</v>
      </c>
      <c r="O12" s="35">
        <v>4460</v>
      </c>
      <c r="P12" s="35">
        <f t="shared" si="8"/>
        <v>22</v>
      </c>
      <c r="Q12" s="65">
        <f t="shared" si="6"/>
        <v>2.2650336460452512E-5</v>
      </c>
      <c r="R12" s="35">
        <v>3</v>
      </c>
      <c r="S12" s="35">
        <v>19</v>
      </c>
      <c r="U12" s="1">
        <v>971288</v>
      </c>
    </row>
    <row r="13" spans="1:21" x14ac:dyDescent="0.45">
      <c r="A13" s="33" t="s">
        <v>19</v>
      </c>
      <c r="B13" s="32">
        <f t="shared" si="9"/>
        <v>2580294</v>
      </c>
      <c r="C13" s="34">
        <f>SUM(一般接種!D12+一般接種!G12+一般接種!J12+一般接種!M12+医療従事者等!C10)</f>
        <v>932009</v>
      </c>
      <c r="D13" s="30">
        <f t="shared" si="0"/>
        <v>0.87139314971923088</v>
      </c>
      <c r="E13" s="34">
        <f>SUM(一般接種!E12+一般接種!H12+一般接種!K12+一般接種!N12+医療従事者等!D10)</f>
        <v>920382</v>
      </c>
      <c r="F13" s="31">
        <f t="shared" si="1"/>
        <v>0.86052234466071154</v>
      </c>
      <c r="G13" s="29">
        <f t="shared" si="7"/>
        <v>727893</v>
      </c>
      <c r="H13" s="31">
        <f t="shared" si="5"/>
        <v>0.68055241304384406</v>
      </c>
      <c r="I13" s="35">
        <v>9642</v>
      </c>
      <c r="J13" s="35">
        <v>34632</v>
      </c>
      <c r="K13" s="35">
        <v>192642</v>
      </c>
      <c r="L13" s="35">
        <v>270597</v>
      </c>
      <c r="M13" s="35">
        <v>141767</v>
      </c>
      <c r="N13" s="35">
        <v>74517</v>
      </c>
      <c r="O13" s="35">
        <v>4096</v>
      </c>
      <c r="P13" s="35">
        <f t="shared" si="8"/>
        <v>10</v>
      </c>
      <c r="Q13" s="65">
        <f t="shared" si="6"/>
        <v>9.3496216208130054E-6</v>
      </c>
      <c r="R13" s="35">
        <v>2</v>
      </c>
      <c r="S13" s="35">
        <v>8</v>
      </c>
      <c r="U13" s="1">
        <v>1069562</v>
      </c>
    </row>
    <row r="14" spans="1:21" x14ac:dyDescent="0.45">
      <c r="A14" s="33" t="s">
        <v>20</v>
      </c>
      <c r="B14" s="32">
        <f t="shared" si="9"/>
        <v>4385925</v>
      </c>
      <c r="C14" s="34">
        <f>SUM(一般接種!D13+一般接種!G13+一般接種!J13+一般接種!M13+医療従事者等!C11)</f>
        <v>1591939</v>
      </c>
      <c r="D14" s="30">
        <f t="shared" si="0"/>
        <v>0.85493477918798488</v>
      </c>
      <c r="E14" s="34">
        <f>SUM(一般接種!E13+一般接種!H13+一般接種!K13+一般接種!N13+医療従事者等!D11)</f>
        <v>1567824</v>
      </c>
      <c r="F14" s="31">
        <f t="shared" si="1"/>
        <v>0.84198406172951556</v>
      </c>
      <c r="G14" s="29">
        <f t="shared" si="7"/>
        <v>1225938</v>
      </c>
      <c r="H14" s="31">
        <f t="shared" si="5"/>
        <v>0.65837763465067434</v>
      </c>
      <c r="I14" s="35">
        <v>18979</v>
      </c>
      <c r="J14" s="35">
        <v>74785</v>
      </c>
      <c r="K14" s="35">
        <v>345214</v>
      </c>
      <c r="L14" s="35">
        <v>418250</v>
      </c>
      <c r="M14" s="35">
        <v>235254</v>
      </c>
      <c r="N14" s="35">
        <v>125143</v>
      </c>
      <c r="O14" s="35">
        <v>8313</v>
      </c>
      <c r="P14" s="35">
        <f t="shared" si="8"/>
        <v>224</v>
      </c>
      <c r="Q14" s="65">
        <f t="shared" si="6"/>
        <v>1.2029694010769799E-4</v>
      </c>
      <c r="R14" s="35">
        <v>115</v>
      </c>
      <c r="S14" s="35">
        <v>109</v>
      </c>
      <c r="U14" s="1">
        <v>1862059</v>
      </c>
    </row>
    <row r="15" spans="1:21" x14ac:dyDescent="0.45">
      <c r="A15" s="33" t="s">
        <v>21</v>
      </c>
      <c r="B15" s="32">
        <f t="shared" si="9"/>
        <v>6745772</v>
      </c>
      <c r="C15" s="34">
        <f>SUM(一般接種!D14+一般接種!G14+一般接種!J14+一般接種!M14+医療従事者等!C12)</f>
        <v>2469334</v>
      </c>
      <c r="D15" s="30">
        <f t="shared" si="0"/>
        <v>0.84924690689296434</v>
      </c>
      <c r="E15" s="34">
        <f>SUM(一般接種!E14+一般接種!H14+一般接種!K14+一般接種!N14+医療従事者等!D12)</f>
        <v>2431253</v>
      </c>
      <c r="F15" s="31">
        <f t="shared" si="1"/>
        <v>0.83615018872466829</v>
      </c>
      <c r="G15" s="29">
        <f t="shared" si="7"/>
        <v>1844974</v>
      </c>
      <c r="H15" s="31">
        <f t="shared" si="5"/>
        <v>0.63451864462156193</v>
      </c>
      <c r="I15" s="35">
        <v>21178</v>
      </c>
      <c r="J15" s="35">
        <v>141354</v>
      </c>
      <c r="K15" s="35">
        <v>553522</v>
      </c>
      <c r="L15" s="35">
        <v>591731</v>
      </c>
      <c r="M15" s="35">
        <v>345962</v>
      </c>
      <c r="N15" s="35">
        <v>179149</v>
      </c>
      <c r="O15" s="35">
        <v>12078</v>
      </c>
      <c r="P15" s="35">
        <f t="shared" si="8"/>
        <v>211</v>
      </c>
      <c r="Q15" s="65">
        <f t="shared" si="6"/>
        <v>7.25665695100037E-5</v>
      </c>
      <c r="R15" s="35">
        <v>70</v>
      </c>
      <c r="S15" s="35">
        <v>141</v>
      </c>
      <c r="U15" s="1">
        <v>2907675</v>
      </c>
    </row>
    <row r="16" spans="1:21" x14ac:dyDescent="0.45">
      <c r="A16" s="36" t="s">
        <v>22</v>
      </c>
      <c r="B16" s="32">
        <f t="shared" si="9"/>
        <v>4443671</v>
      </c>
      <c r="C16" s="34">
        <f>SUM(一般接種!D15+一般接種!G15+一般接種!J15+一般接種!M15+医療従事者等!C13)</f>
        <v>1627989</v>
      </c>
      <c r="D16" s="30">
        <f t="shared" si="0"/>
        <v>0.83256017563660856</v>
      </c>
      <c r="E16" s="34">
        <f>SUM(一般接種!E15+一般接種!H15+一般接種!K15+一般接種!N15+医療従事者等!D13)</f>
        <v>1605142</v>
      </c>
      <c r="F16" s="31">
        <f t="shared" si="1"/>
        <v>0.82087612719846215</v>
      </c>
      <c r="G16" s="29">
        <f t="shared" si="7"/>
        <v>1210338</v>
      </c>
      <c r="H16" s="31">
        <f t="shared" si="5"/>
        <v>0.61897176077950256</v>
      </c>
      <c r="I16" s="35">
        <v>14761</v>
      </c>
      <c r="J16" s="35">
        <v>72131</v>
      </c>
      <c r="K16" s="35">
        <v>366722</v>
      </c>
      <c r="L16" s="35">
        <v>347371</v>
      </c>
      <c r="M16" s="35">
        <v>253266</v>
      </c>
      <c r="N16" s="35">
        <v>143591</v>
      </c>
      <c r="O16" s="35">
        <v>12496</v>
      </c>
      <c r="P16" s="35">
        <f t="shared" si="8"/>
        <v>202</v>
      </c>
      <c r="Q16" s="65">
        <f t="shared" si="6"/>
        <v>1.0330361905307403E-4</v>
      </c>
      <c r="R16" s="35">
        <v>59</v>
      </c>
      <c r="S16" s="35">
        <v>143</v>
      </c>
      <c r="U16" s="1">
        <v>1955401</v>
      </c>
    </row>
    <row r="17" spans="1:21" x14ac:dyDescent="0.45">
      <c r="A17" s="33" t="s">
        <v>23</v>
      </c>
      <c r="B17" s="32">
        <f t="shared" si="9"/>
        <v>4422416</v>
      </c>
      <c r="C17" s="34">
        <f>SUM(一般接種!D16+一般接種!G16+一般接種!J16+一般接種!M16+医療従事者等!C14)</f>
        <v>1610914</v>
      </c>
      <c r="D17" s="30">
        <f t="shared" si="0"/>
        <v>0.82269198575558666</v>
      </c>
      <c r="E17" s="34">
        <f>SUM(一般接種!E16+一般接種!H16+一般接種!K16+一般接種!N16+医療従事者等!D14)</f>
        <v>1584545</v>
      </c>
      <c r="F17" s="31">
        <f t="shared" si="1"/>
        <v>0.80922536682224255</v>
      </c>
      <c r="G17" s="29">
        <f t="shared" si="7"/>
        <v>1226828</v>
      </c>
      <c r="H17" s="31">
        <f t="shared" si="5"/>
        <v>0.62653969330489079</v>
      </c>
      <c r="I17" s="35">
        <v>16229</v>
      </c>
      <c r="J17" s="35">
        <v>71754</v>
      </c>
      <c r="K17" s="35">
        <v>402045</v>
      </c>
      <c r="L17" s="35">
        <v>435300</v>
      </c>
      <c r="M17" s="35">
        <v>216977</v>
      </c>
      <c r="N17" s="35">
        <v>77753</v>
      </c>
      <c r="O17" s="35">
        <v>6770</v>
      </c>
      <c r="P17" s="35">
        <f t="shared" si="8"/>
        <v>129</v>
      </c>
      <c r="Q17" s="65">
        <f t="shared" si="6"/>
        <v>6.5880156335143086E-5</v>
      </c>
      <c r="R17" s="35">
        <v>48</v>
      </c>
      <c r="S17" s="35">
        <v>81</v>
      </c>
      <c r="U17" s="1">
        <v>1958101</v>
      </c>
    </row>
    <row r="18" spans="1:21" x14ac:dyDescent="0.45">
      <c r="A18" s="33" t="s">
        <v>24</v>
      </c>
      <c r="B18" s="32">
        <f t="shared" si="9"/>
        <v>16514361</v>
      </c>
      <c r="C18" s="34">
        <f>SUM(一般接種!D17+一般接種!G17+一般接種!J17+一般接種!M17+医療従事者等!C15)</f>
        <v>6118813</v>
      </c>
      <c r="D18" s="30">
        <f t="shared" si="0"/>
        <v>0.82756009461441948</v>
      </c>
      <c r="E18" s="34">
        <f>SUM(一般接種!E17+一般接種!H17+一般接種!K17+一般接種!N17+医療従事者等!D15)</f>
        <v>6025724</v>
      </c>
      <c r="F18" s="31">
        <f t="shared" si="1"/>
        <v>0.81496994981876025</v>
      </c>
      <c r="G18" s="29">
        <f t="shared" si="7"/>
        <v>4369330</v>
      </c>
      <c r="H18" s="31">
        <f t="shared" si="5"/>
        <v>0.59094519610284235</v>
      </c>
      <c r="I18" s="35">
        <v>49204</v>
      </c>
      <c r="J18" s="35">
        <v>268112</v>
      </c>
      <c r="K18" s="35">
        <v>1312136</v>
      </c>
      <c r="L18" s="35">
        <v>1412066</v>
      </c>
      <c r="M18" s="35">
        <v>834257</v>
      </c>
      <c r="N18" s="35">
        <v>460366</v>
      </c>
      <c r="O18" s="35">
        <v>33189</v>
      </c>
      <c r="P18" s="35">
        <f t="shared" si="8"/>
        <v>494</v>
      </c>
      <c r="Q18" s="65">
        <f t="shared" si="6"/>
        <v>6.6812744030504481E-5</v>
      </c>
      <c r="R18" s="35">
        <v>174</v>
      </c>
      <c r="S18" s="35">
        <v>320</v>
      </c>
      <c r="U18" s="1">
        <v>7393799</v>
      </c>
    </row>
    <row r="19" spans="1:21" x14ac:dyDescent="0.45">
      <c r="A19" s="33" t="s">
        <v>25</v>
      </c>
      <c r="B19" s="32">
        <f t="shared" si="9"/>
        <v>14206021</v>
      </c>
      <c r="C19" s="34">
        <f>SUM(一般接種!D18+一般接種!G18+一般接種!J18+一般接種!M18+医療従事者等!C16)</f>
        <v>5222171</v>
      </c>
      <c r="D19" s="30">
        <f t="shared" si="0"/>
        <v>0.82591494524973696</v>
      </c>
      <c r="E19" s="34">
        <f>SUM(一般接種!E18+一般接種!H18+一般接種!K18+一般接種!N18+医療従事者等!D16)</f>
        <v>5152071</v>
      </c>
      <c r="F19" s="31">
        <f t="shared" si="1"/>
        <v>0.81482824631513551</v>
      </c>
      <c r="G19" s="29">
        <f t="shared" si="7"/>
        <v>3831189</v>
      </c>
      <c r="H19" s="31">
        <f t="shared" si="5"/>
        <v>0.6059235236028071</v>
      </c>
      <c r="I19" s="35">
        <v>42940</v>
      </c>
      <c r="J19" s="35">
        <v>212222</v>
      </c>
      <c r="K19" s="35">
        <v>1084877</v>
      </c>
      <c r="L19" s="35">
        <v>1319061</v>
      </c>
      <c r="M19" s="35">
        <v>752266</v>
      </c>
      <c r="N19" s="35">
        <v>387627</v>
      </c>
      <c r="O19" s="35">
        <v>32196</v>
      </c>
      <c r="P19" s="35">
        <f t="shared" si="8"/>
        <v>590</v>
      </c>
      <c r="Q19" s="65">
        <f t="shared" si="6"/>
        <v>9.3311731403920869E-5</v>
      </c>
      <c r="R19" s="35">
        <v>176</v>
      </c>
      <c r="S19" s="35">
        <v>414</v>
      </c>
      <c r="U19" s="1">
        <v>6322892</v>
      </c>
    </row>
    <row r="20" spans="1:21" x14ac:dyDescent="0.45">
      <c r="A20" s="33" t="s">
        <v>26</v>
      </c>
      <c r="B20" s="32">
        <f t="shared" si="9"/>
        <v>30467401</v>
      </c>
      <c r="C20" s="34">
        <f>SUM(一般接種!D19+一般接種!G19+一般接種!J19+一般接種!M19+医療従事者等!C17)</f>
        <v>11281218</v>
      </c>
      <c r="D20" s="30">
        <f t="shared" si="0"/>
        <v>0.81492089077706675</v>
      </c>
      <c r="E20" s="34">
        <f>SUM(一般接種!E19+一般接種!H19+一般接種!K19+一般接種!N19+医療従事者等!D17)</f>
        <v>11130678</v>
      </c>
      <c r="F20" s="31">
        <f t="shared" si="1"/>
        <v>0.80404633885389853</v>
      </c>
      <c r="G20" s="29">
        <f t="shared" si="7"/>
        <v>8052928</v>
      </c>
      <c r="H20" s="31">
        <f t="shared" si="5"/>
        <v>0.58171903593420338</v>
      </c>
      <c r="I20" s="35">
        <v>101788</v>
      </c>
      <c r="J20" s="35">
        <v>603862</v>
      </c>
      <c r="K20" s="35">
        <v>2628260</v>
      </c>
      <c r="L20" s="35">
        <v>2926365</v>
      </c>
      <c r="M20" s="35">
        <v>1260524</v>
      </c>
      <c r="N20" s="35">
        <v>495541</v>
      </c>
      <c r="O20" s="35">
        <v>36588</v>
      </c>
      <c r="P20" s="35">
        <f t="shared" si="8"/>
        <v>2577</v>
      </c>
      <c r="Q20" s="65">
        <f t="shared" si="6"/>
        <v>1.8615464531688875E-4</v>
      </c>
      <c r="R20" s="35">
        <v>1159</v>
      </c>
      <c r="S20" s="35">
        <v>1418</v>
      </c>
      <c r="U20" s="1">
        <v>13843329</v>
      </c>
    </row>
    <row r="21" spans="1:21" x14ac:dyDescent="0.45">
      <c r="A21" s="33" t="s">
        <v>27</v>
      </c>
      <c r="B21" s="32">
        <f t="shared" si="9"/>
        <v>20537110</v>
      </c>
      <c r="C21" s="34">
        <f>SUM(一般接種!D20+一般接種!G20+一般接種!J20+一般接種!M20+医療従事者等!C18)</f>
        <v>7595230</v>
      </c>
      <c r="D21" s="30">
        <f t="shared" si="0"/>
        <v>0.82375925223362689</v>
      </c>
      <c r="E21" s="34">
        <f>SUM(一般接種!E20+一般接種!H20+一般接種!K20+一般接種!N20+医療従事者等!D18)</f>
        <v>7499709</v>
      </c>
      <c r="F21" s="31">
        <f t="shared" si="1"/>
        <v>0.81339928847576726</v>
      </c>
      <c r="G21" s="29">
        <f t="shared" si="7"/>
        <v>5441306</v>
      </c>
      <c r="H21" s="31">
        <f t="shared" si="5"/>
        <v>0.590150154996537</v>
      </c>
      <c r="I21" s="35">
        <v>50012</v>
      </c>
      <c r="J21" s="35">
        <v>299372</v>
      </c>
      <c r="K21" s="35">
        <v>1447571</v>
      </c>
      <c r="L21" s="35">
        <v>2043857</v>
      </c>
      <c r="M21" s="35">
        <v>1094904</v>
      </c>
      <c r="N21" s="35">
        <v>467379</v>
      </c>
      <c r="O21" s="35">
        <v>38211</v>
      </c>
      <c r="P21" s="35">
        <f t="shared" si="8"/>
        <v>865</v>
      </c>
      <c r="Q21" s="65">
        <f t="shared" si="6"/>
        <v>9.3815691319695021E-5</v>
      </c>
      <c r="R21" s="35">
        <v>326</v>
      </c>
      <c r="S21" s="35">
        <v>539</v>
      </c>
      <c r="U21" s="1">
        <v>9220206</v>
      </c>
    </row>
    <row r="22" spans="1:21" x14ac:dyDescent="0.45">
      <c r="A22" s="33" t="s">
        <v>28</v>
      </c>
      <c r="B22" s="32">
        <f t="shared" si="9"/>
        <v>5268057</v>
      </c>
      <c r="C22" s="34">
        <f>SUM(一般接種!D21+一般接種!G21+一般接種!J21+一般接種!M21+医療従事者等!C19)</f>
        <v>1896792</v>
      </c>
      <c r="D22" s="30">
        <f t="shared" si="0"/>
        <v>0.85704603433801407</v>
      </c>
      <c r="E22" s="34">
        <f>SUM(一般接種!E21+一般接種!H21+一般接種!K21+一般接種!N21+医療従事者等!D19)</f>
        <v>1861577</v>
      </c>
      <c r="F22" s="31">
        <f t="shared" si="1"/>
        <v>0.84113449733278989</v>
      </c>
      <c r="G22" s="29">
        <f t="shared" si="7"/>
        <v>1509646</v>
      </c>
      <c r="H22" s="31">
        <f t="shared" si="5"/>
        <v>0.68211808018709785</v>
      </c>
      <c r="I22" s="35">
        <v>16806</v>
      </c>
      <c r="J22" s="35">
        <v>64914</v>
      </c>
      <c r="K22" s="35">
        <v>343926</v>
      </c>
      <c r="L22" s="35">
        <v>567009</v>
      </c>
      <c r="M22" s="35">
        <v>355652</v>
      </c>
      <c r="N22" s="35">
        <v>148175</v>
      </c>
      <c r="O22" s="35">
        <v>13164</v>
      </c>
      <c r="P22" s="35">
        <f t="shared" si="8"/>
        <v>42</v>
      </c>
      <c r="Q22" s="65">
        <f t="shared" si="6"/>
        <v>1.8977269749237973E-5</v>
      </c>
      <c r="R22" s="35">
        <v>8</v>
      </c>
      <c r="S22" s="35">
        <v>34</v>
      </c>
      <c r="U22" s="1">
        <v>2213174</v>
      </c>
    </row>
    <row r="23" spans="1:21" x14ac:dyDescent="0.45">
      <c r="A23" s="33" t="s">
        <v>29</v>
      </c>
      <c r="B23" s="32">
        <f t="shared" si="9"/>
        <v>2454836</v>
      </c>
      <c r="C23" s="34">
        <f>SUM(一般接種!D22+一般接種!G22+一般接種!J22+一般接種!M22+医療従事者等!C20)</f>
        <v>895893</v>
      </c>
      <c r="D23" s="30">
        <f t="shared" si="0"/>
        <v>0.85512573567731942</v>
      </c>
      <c r="E23" s="34">
        <f>SUM(一般接種!E22+一般接種!H22+一般接種!K22+一般接種!N22+医療従事者等!D20)</f>
        <v>887310</v>
      </c>
      <c r="F23" s="31">
        <f t="shared" si="1"/>
        <v>0.84693330177135251</v>
      </c>
      <c r="G23" s="29">
        <f t="shared" si="7"/>
        <v>671540</v>
      </c>
      <c r="H23" s="31">
        <f t="shared" si="5"/>
        <v>0.64098183213480531</v>
      </c>
      <c r="I23" s="35">
        <v>10196</v>
      </c>
      <c r="J23" s="35">
        <v>39039</v>
      </c>
      <c r="K23" s="35">
        <v>212671</v>
      </c>
      <c r="L23" s="35">
        <v>219209</v>
      </c>
      <c r="M23" s="35">
        <v>126793</v>
      </c>
      <c r="N23" s="35">
        <v>60604</v>
      </c>
      <c r="O23" s="35">
        <v>3028</v>
      </c>
      <c r="P23" s="35">
        <f t="shared" si="8"/>
        <v>93</v>
      </c>
      <c r="Q23" s="65">
        <f t="shared" si="6"/>
        <v>8.8768070983912936E-5</v>
      </c>
      <c r="R23" s="35">
        <v>71</v>
      </c>
      <c r="S23" s="35">
        <v>22</v>
      </c>
      <c r="U23" s="1">
        <v>1047674</v>
      </c>
    </row>
    <row r="24" spans="1:21" x14ac:dyDescent="0.45">
      <c r="A24" s="33" t="s">
        <v>30</v>
      </c>
      <c r="B24" s="32">
        <f t="shared" si="9"/>
        <v>2546200</v>
      </c>
      <c r="C24" s="34">
        <f>SUM(一般接種!D23+一般接種!G23+一般接種!J23+一般接種!M23+医療従事者等!C21)</f>
        <v>936503</v>
      </c>
      <c r="D24" s="30">
        <f t="shared" si="0"/>
        <v>0.82682032320492715</v>
      </c>
      <c r="E24" s="34">
        <f>SUM(一般接種!E23+一般接種!H23+一般接種!K23+一般接種!N23+医療従事者等!D21)</f>
        <v>923792</v>
      </c>
      <c r="F24" s="31">
        <f t="shared" si="1"/>
        <v>0.81559802799790937</v>
      </c>
      <c r="G24" s="29">
        <f t="shared" si="7"/>
        <v>685802</v>
      </c>
      <c r="H24" s="31">
        <f t="shared" si="5"/>
        <v>0.60548127586840139</v>
      </c>
      <c r="I24" s="35">
        <v>9275</v>
      </c>
      <c r="J24" s="35">
        <v>55245</v>
      </c>
      <c r="K24" s="35">
        <v>203542</v>
      </c>
      <c r="L24" s="35">
        <v>215137</v>
      </c>
      <c r="M24" s="35">
        <v>130547</v>
      </c>
      <c r="N24" s="35">
        <v>66391</v>
      </c>
      <c r="O24" s="35">
        <v>5665</v>
      </c>
      <c r="P24" s="35">
        <f t="shared" si="8"/>
        <v>103</v>
      </c>
      <c r="Q24" s="65">
        <f t="shared" si="6"/>
        <v>9.093670099306409E-5</v>
      </c>
      <c r="R24" s="35">
        <v>26</v>
      </c>
      <c r="S24" s="35">
        <v>77</v>
      </c>
      <c r="U24" s="1">
        <v>1132656</v>
      </c>
    </row>
    <row r="25" spans="1:21" x14ac:dyDescent="0.45">
      <c r="A25" s="33" t="s">
        <v>31</v>
      </c>
      <c r="B25" s="32">
        <f t="shared" si="9"/>
        <v>1770809</v>
      </c>
      <c r="C25" s="34">
        <f>SUM(一般接種!D24+一般接種!G24+一般接種!J24+一般接種!M24+医療従事者等!C22)</f>
        <v>647349</v>
      </c>
      <c r="D25" s="30">
        <f t="shared" si="0"/>
        <v>0.83573871360461049</v>
      </c>
      <c r="E25" s="34">
        <f>SUM(一般接種!E24+一般接種!H24+一般接種!K24+一般接種!N24+医療従事者等!D22)</f>
        <v>640162</v>
      </c>
      <c r="F25" s="31">
        <f t="shared" si="1"/>
        <v>0.82646017276392592</v>
      </c>
      <c r="G25" s="29">
        <f t="shared" si="7"/>
        <v>483143</v>
      </c>
      <c r="H25" s="31">
        <f t="shared" si="5"/>
        <v>0.62374593813703627</v>
      </c>
      <c r="I25" s="35">
        <v>7665</v>
      </c>
      <c r="J25" s="35">
        <v>32323</v>
      </c>
      <c r="K25" s="35">
        <v>143692</v>
      </c>
      <c r="L25" s="35">
        <v>172058</v>
      </c>
      <c r="M25" s="35">
        <v>91873</v>
      </c>
      <c r="N25" s="35">
        <v>33848</v>
      </c>
      <c r="O25" s="35">
        <v>1684</v>
      </c>
      <c r="P25" s="35">
        <f t="shared" si="8"/>
        <v>155</v>
      </c>
      <c r="Q25" s="65">
        <f t="shared" si="6"/>
        <v>2.0010767083708267E-4</v>
      </c>
      <c r="R25" s="35">
        <v>143</v>
      </c>
      <c r="S25" s="35">
        <v>12</v>
      </c>
      <c r="U25" s="1">
        <v>774583</v>
      </c>
    </row>
    <row r="26" spans="1:21" x14ac:dyDescent="0.45">
      <c r="A26" s="33" t="s">
        <v>32</v>
      </c>
      <c r="B26" s="32">
        <f t="shared" si="9"/>
        <v>1862297</v>
      </c>
      <c r="C26" s="34">
        <f>SUM(一般接種!D25+一般接種!G25+一般接種!J25+一般接種!M25+医療従事者等!C23)</f>
        <v>681136</v>
      </c>
      <c r="D26" s="30">
        <f t="shared" si="0"/>
        <v>0.82964493171107812</v>
      </c>
      <c r="E26" s="34">
        <f>SUM(一般接種!E25+一般接種!H25+一般接種!K25+一般接種!N25+医療従事者等!D23)</f>
        <v>672403</v>
      </c>
      <c r="F26" s="31">
        <f t="shared" si="1"/>
        <v>0.81900786482776433</v>
      </c>
      <c r="G26" s="29">
        <f t="shared" si="7"/>
        <v>508623</v>
      </c>
      <c r="H26" s="31">
        <f t="shared" si="5"/>
        <v>0.61951870713291279</v>
      </c>
      <c r="I26" s="35">
        <v>6270</v>
      </c>
      <c r="J26" s="35">
        <v>37853</v>
      </c>
      <c r="K26" s="35">
        <v>168781</v>
      </c>
      <c r="L26" s="35">
        <v>164759</v>
      </c>
      <c r="M26" s="35">
        <v>96148</v>
      </c>
      <c r="N26" s="35">
        <v>33822</v>
      </c>
      <c r="O26" s="35">
        <v>990</v>
      </c>
      <c r="P26" s="35">
        <f t="shared" si="8"/>
        <v>135</v>
      </c>
      <c r="Q26" s="65">
        <f t="shared" si="6"/>
        <v>1.6443421839543873E-4</v>
      </c>
      <c r="R26" s="35">
        <v>103</v>
      </c>
      <c r="S26" s="35">
        <v>32</v>
      </c>
      <c r="U26" s="1">
        <v>820997</v>
      </c>
    </row>
    <row r="27" spans="1:21" x14ac:dyDescent="0.45">
      <c r="A27" s="33" t="s">
        <v>33</v>
      </c>
      <c r="B27" s="32">
        <f t="shared" si="9"/>
        <v>4759371</v>
      </c>
      <c r="C27" s="34">
        <f>SUM(一般接種!D26+一般接種!G26+一般接種!J26+一般接種!M26+医療従事者等!C24)</f>
        <v>1728114</v>
      </c>
      <c r="D27" s="30">
        <f t="shared" si="0"/>
        <v>0.83413773080270326</v>
      </c>
      <c r="E27" s="34">
        <f>SUM(一般接種!E26+一般接種!H26+一般接種!K26+一般接種!N26+医療従事者等!D24)</f>
        <v>1700481</v>
      </c>
      <c r="F27" s="31">
        <f t="shared" si="1"/>
        <v>0.82079964783174697</v>
      </c>
      <c r="G27" s="29">
        <f t="shared" si="7"/>
        <v>1330752</v>
      </c>
      <c r="H27" s="31">
        <f t="shared" si="5"/>
        <v>0.6423363583311974</v>
      </c>
      <c r="I27" s="35">
        <v>14305</v>
      </c>
      <c r="J27" s="35">
        <v>69105</v>
      </c>
      <c r="K27" s="35">
        <v>456910</v>
      </c>
      <c r="L27" s="35">
        <v>432218</v>
      </c>
      <c r="M27" s="35">
        <v>234845</v>
      </c>
      <c r="N27" s="35">
        <v>116477</v>
      </c>
      <c r="O27" s="35">
        <v>6892</v>
      </c>
      <c r="P27" s="35">
        <f t="shared" si="8"/>
        <v>24</v>
      </c>
      <c r="Q27" s="65">
        <f t="shared" si="6"/>
        <v>1.1584482007127353E-5</v>
      </c>
      <c r="R27" s="35">
        <v>9</v>
      </c>
      <c r="S27" s="35">
        <v>15</v>
      </c>
      <c r="U27" s="1">
        <v>2071737</v>
      </c>
    </row>
    <row r="28" spans="1:21" x14ac:dyDescent="0.45">
      <c r="A28" s="33" t="s">
        <v>34</v>
      </c>
      <c r="B28" s="32">
        <f t="shared" si="9"/>
        <v>4586917</v>
      </c>
      <c r="C28" s="34">
        <f>SUM(一般接種!D27+一般接種!G27+一般接種!J27+一般接種!M27+医療従事者等!C25)</f>
        <v>1667818</v>
      </c>
      <c r="D28" s="30">
        <f t="shared" si="0"/>
        <v>0.82696620522404152</v>
      </c>
      <c r="E28" s="34">
        <f>SUM(一般接種!E27+一般接種!H27+一般接種!K27+一般接種!N27+医療従事者等!D25)</f>
        <v>1652575</v>
      </c>
      <c r="F28" s="31">
        <f t="shared" si="1"/>
        <v>0.81940815880277129</v>
      </c>
      <c r="G28" s="29">
        <f t="shared" si="7"/>
        <v>1266405</v>
      </c>
      <c r="H28" s="31">
        <f t="shared" si="5"/>
        <v>0.62793070774314241</v>
      </c>
      <c r="I28" s="35">
        <v>15455</v>
      </c>
      <c r="J28" s="35">
        <v>85119</v>
      </c>
      <c r="K28" s="35">
        <v>466489</v>
      </c>
      <c r="L28" s="35">
        <v>403095</v>
      </c>
      <c r="M28" s="35">
        <v>191505</v>
      </c>
      <c r="N28" s="35">
        <v>97008</v>
      </c>
      <c r="O28" s="35">
        <v>7734</v>
      </c>
      <c r="P28" s="35">
        <f t="shared" si="8"/>
        <v>119</v>
      </c>
      <c r="Q28" s="65">
        <f t="shared" si="6"/>
        <v>5.9004626656901981E-5</v>
      </c>
      <c r="R28" s="35">
        <v>30</v>
      </c>
      <c r="S28" s="35">
        <v>89</v>
      </c>
      <c r="U28" s="1">
        <v>2016791</v>
      </c>
    </row>
    <row r="29" spans="1:21" x14ac:dyDescent="0.45">
      <c r="A29" s="33" t="s">
        <v>35</v>
      </c>
      <c r="B29" s="32">
        <f t="shared" si="9"/>
        <v>8488873</v>
      </c>
      <c r="C29" s="34">
        <f>SUM(一般接種!D28+一般接種!G28+一般接種!J28+一般接種!M28+医療従事者等!C26)</f>
        <v>3132824</v>
      </c>
      <c r="D29" s="30">
        <f t="shared" si="0"/>
        <v>0.84986517500122072</v>
      </c>
      <c r="E29" s="34">
        <f>SUM(一般接種!E28+一般接種!H28+一般接種!K28+一般接種!N28+医療従事者等!D26)</f>
        <v>3095926</v>
      </c>
      <c r="F29" s="31">
        <f t="shared" si="1"/>
        <v>0.83985557177193149</v>
      </c>
      <c r="G29" s="29">
        <f t="shared" si="7"/>
        <v>2260020</v>
      </c>
      <c r="H29" s="31">
        <f t="shared" si="5"/>
        <v>0.61309294515308199</v>
      </c>
      <c r="I29" s="35">
        <v>23517</v>
      </c>
      <c r="J29" s="35">
        <v>115072</v>
      </c>
      <c r="K29" s="35">
        <v>653054</v>
      </c>
      <c r="L29" s="35">
        <v>753537</v>
      </c>
      <c r="M29" s="35">
        <v>451128</v>
      </c>
      <c r="N29" s="35">
        <v>246716</v>
      </c>
      <c r="O29" s="35">
        <v>16996</v>
      </c>
      <c r="P29" s="35">
        <f t="shared" si="8"/>
        <v>103</v>
      </c>
      <c r="Q29" s="65">
        <f t="shared" si="6"/>
        <v>2.7941599344593163E-5</v>
      </c>
      <c r="R29" s="35">
        <v>23</v>
      </c>
      <c r="S29" s="35">
        <v>80</v>
      </c>
      <c r="U29" s="1">
        <v>3686260</v>
      </c>
    </row>
    <row r="30" spans="1:21" x14ac:dyDescent="0.45">
      <c r="A30" s="33" t="s">
        <v>36</v>
      </c>
      <c r="B30" s="32">
        <f t="shared" si="9"/>
        <v>16183123</v>
      </c>
      <c r="C30" s="34">
        <f>SUM(一般接種!D29+一般接種!G29+一般接種!J29+一般接種!M29+医療従事者等!C27)</f>
        <v>6005397</v>
      </c>
      <c r="D30" s="30">
        <f t="shared" si="0"/>
        <v>0.79449058197317513</v>
      </c>
      <c r="E30" s="34">
        <f>SUM(一般接種!E29+一般接種!H29+一般接種!K29+一般接種!N29+医療従事者等!D27)</f>
        <v>5896310</v>
      </c>
      <c r="F30" s="31">
        <f t="shared" si="1"/>
        <v>0.7800587976771981</v>
      </c>
      <c r="G30" s="29">
        <f t="shared" si="7"/>
        <v>4281179</v>
      </c>
      <c r="H30" s="31">
        <f t="shared" si="5"/>
        <v>0.56638327078814865</v>
      </c>
      <c r="I30" s="35">
        <v>43083</v>
      </c>
      <c r="J30" s="35">
        <v>373871</v>
      </c>
      <c r="K30" s="35">
        <v>1353190</v>
      </c>
      <c r="L30" s="35">
        <v>1358305</v>
      </c>
      <c r="M30" s="35">
        <v>757979</v>
      </c>
      <c r="N30" s="35">
        <v>366344</v>
      </c>
      <c r="O30" s="35">
        <v>28407</v>
      </c>
      <c r="P30" s="35">
        <f t="shared" si="8"/>
        <v>237</v>
      </c>
      <c r="Q30" s="65">
        <f t="shared" si="6"/>
        <v>3.1354174907611023E-5</v>
      </c>
      <c r="R30" s="35">
        <v>53</v>
      </c>
      <c r="S30" s="35">
        <v>184</v>
      </c>
      <c r="U30" s="1">
        <v>7558802</v>
      </c>
    </row>
    <row r="31" spans="1:21" x14ac:dyDescent="0.45">
      <c r="A31" s="33" t="s">
        <v>37</v>
      </c>
      <c r="B31" s="32">
        <f t="shared" si="9"/>
        <v>4015416</v>
      </c>
      <c r="C31" s="34">
        <f>SUM(一般接種!D30+一般接種!G30+一般接種!J30+一般接種!M30+医療従事者等!C28)</f>
        <v>1478423</v>
      </c>
      <c r="D31" s="30">
        <f t="shared" si="0"/>
        <v>0.82109202874443854</v>
      </c>
      <c r="E31" s="34">
        <f>SUM(一般接種!E30+一般接種!H30+一般接種!K30+一般接種!N30+医療従事者等!D28)</f>
        <v>1461181</v>
      </c>
      <c r="F31" s="31">
        <f t="shared" si="1"/>
        <v>0.81151610307254918</v>
      </c>
      <c r="G31" s="29">
        <f t="shared" si="7"/>
        <v>1075713</v>
      </c>
      <c r="H31" s="31">
        <f t="shared" si="5"/>
        <v>0.59743346086794258</v>
      </c>
      <c r="I31" s="35">
        <v>16804</v>
      </c>
      <c r="J31" s="35">
        <v>67347</v>
      </c>
      <c r="K31" s="35">
        <v>346707</v>
      </c>
      <c r="L31" s="35">
        <v>353493</v>
      </c>
      <c r="M31" s="35">
        <v>195359</v>
      </c>
      <c r="N31" s="35">
        <v>94636</v>
      </c>
      <c r="O31" s="35">
        <v>1367</v>
      </c>
      <c r="P31" s="35">
        <f t="shared" si="8"/>
        <v>99</v>
      </c>
      <c r="Q31" s="65">
        <f t="shared" si="6"/>
        <v>5.4982985820498879E-5</v>
      </c>
      <c r="R31" s="35">
        <v>64</v>
      </c>
      <c r="S31" s="35">
        <v>35</v>
      </c>
      <c r="U31" s="1">
        <v>1800557</v>
      </c>
    </row>
    <row r="32" spans="1:21" x14ac:dyDescent="0.45">
      <c r="A32" s="33" t="s">
        <v>38</v>
      </c>
      <c r="B32" s="32">
        <f t="shared" si="9"/>
        <v>3130885</v>
      </c>
      <c r="C32" s="34">
        <f>SUM(一般接種!D31+一般接種!G31+一般接種!J31+一般接種!M31+医療従事者等!C29)</f>
        <v>1156555</v>
      </c>
      <c r="D32" s="30">
        <f t="shared" si="0"/>
        <v>0.81513951860776701</v>
      </c>
      <c r="E32" s="34">
        <f>SUM(一般接種!E31+一般接種!H31+一般接種!K31+一般接種!N31+医療従事者等!D29)</f>
        <v>1143675</v>
      </c>
      <c r="F32" s="31">
        <f t="shared" si="1"/>
        <v>0.80606169956788731</v>
      </c>
      <c r="G32" s="29">
        <f t="shared" si="7"/>
        <v>830647</v>
      </c>
      <c r="H32" s="31">
        <f t="shared" si="5"/>
        <v>0.58543968571575578</v>
      </c>
      <c r="I32" s="35">
        <v>8723</v>
      </c>
      <c r="J32" s="35">
        <v>52770</v>
      </c>
      <c r="K32" s="35">
        <v>238410</v>
      </c>
      <c r="L32" s="35">
        <v>285734</v>
      </c>
      <c r="M32" s="35">
        <v>160010</v>
      </c>
      <c r="N32" s="35">
        <v>81519</v>
      </c>
      <c r="O32" s="35">
        <v>3481</v>
      </c>
      <c r="P32" s="35">
        <f t="shared" si="8"/>
        <v>8</v>
      </c>
      <c r="Q32" s="65">
        <f t="shared" si="6"/>
        <v>5.638396919179923E-6</v>
      </c>
      <c r="R32" s="35">
        <v>4</v>
      </c>
      <c r="S32" s="35">
        <v>4</v>
      </c>
      <c r="U32" s="1">
        <v>1418843</v>
      </c>
    </row>
    <row r="33" spans="1:21" x14ac:dyDescent="0.45">
      <c r="A33" s="33" t="s">
        <v>39</v>
      </c>
      <c r="B33" s="32">
        <f t="shared" si="9"/>
        <v>5439441</v>
      </c>
      <c r="C33" s="34">
        <f>SUM(一般接種!D32+一般接種!G32+一般接種!J32+一般接種!M32+医療従事者等!C30)</f>
        <v>2027178</v>
      </c>
      <c r="D33" s="30">
        <f t="shared" si="0"/>
        <v>0.8010845107490806</v>
      </c>
      <c r="E33" s="34">
        <f>SUM(一般接種!E32+一般接種!H32+一般接種!K32+一般接種!N32+医療従事者等!D30)</f>
        <v>1993845</v>
      </c>
      <c r="F33" s="31">
        <f t="shared" si="1"/>
        <v>0.78791223382184528</v>
      </c>
      <c r="G33" s="29">
        <f t="shared" si="7"/>
        <v>1418292</v>
      </c>
      <c r="H33" s="31">
        <f t="shared" si="5"/>
        <v>0.56046965432701767</v>
      </c>
      <c r="I33" s="35">
        <v>25888</v>
      </c>
      <c r="J33" s="35">
        <v>95109</v>
      </c>
      <c r="K33" s="35">
        <v>449025</v>
      </c>
      <c r="L33" s="35">
        <v>473406</v>
      </c>
      <c r="M33" s="35">
        <v>250371</v>
      </c>
      <c r="N33" s="35">
        <v>118465</v>
      </c>
      <c r="O33" s="35">
        <v>6028</v>
      </c>
      <c r="P33" s="35">
        <f t="shared" si="8"/>
        <v>126</v>
      </c>
      <c r="Q33" s="65">
        <f t="shared" si="6"/>
        <v>4.9791704701996645E-5</v>
      </c>
      <c r="R33" s="35">
        <v>6</v>
      </c>
      <c r="S33" s="35">
        <v>120</v>
      </c>
      <c r="U33" s="1">
        <v>2530542</v>
      </c>
    </row>
    <row r="34" spans="1:21" x14ac:dyDescent="0.45">
      <c r="A34" s="33" t="s">
        <v>40</v>
      </c>
      <c r="B34" s="32">
        <f t="shared" si="9"/>
        <v>18346132</v>
      </c>
      <c r="C34" s="34">
        <f>SUM(一般接種!D33+一般接種!G33+一般接種!J33+一般接種!M33+医療従事者等!C31)</f>
        <v>6896342</v>
      </c>
      <c r="D34" s="30">
        <f t="shared" si="0"/>
        <v>0.78017234211258968</v>
      </c>
      <c r="E34" s="34">
        <f>SUM(一般接種!E33+一般接種!H33+一般接種!K33+一般接種!N33+医療従事者等!D31)</f>
        <v>6804302</v>
      </c>
      <c r="F34" s="31">
        <f t="shared" si="1"/>
        <v>0.76976000142994339</v>
      </c>
      <c r="G34" s="29">
        <f t="shared" si="7"/>
        <v>4644775</v>
      </c>
      <c r="H34" s="31">
        <f t="shared" si="5"/>
        <v>0.52545610271880427</v>
      </c>
      <c r="I34" s="35">
        <v>64767</v>
      </c>
      <c r="J34" s="35">
        <v>370119</v>
      </c>
      <c r="K34" s="35">
        <v>1516280</v>
      </c>
      <c r="L34" s="35">
        <v>1547728</v>
      </c>
      <c r="M34" s="35">
        <v>764932</v>
      </c>
      <c r="N34" s="35">
        <v>347448</v>
      </c>
      <c r="O34" s="35">
        <v>33501</v>
      </c>
      <c r="P34" s="35">
        <f t="shared" si="8"/>
        <v>713</v>
      </c>
      <c r="Q34" s="65">
        <f t="shared" si="6"/>
        <v>8.0660570477258305E-5</v>
      </c>
      <c r="R34" s="35">
        <v>245</v>
      </c>
      <c r="S34" s="35">
        <v>468</v>
      </c>
      <c r="U34" s="1">
        <v>8839511</v>
      </c>
    </row>
    <row r="35" spans="1:21" x14ac:dyDescent="0.45">
      <c r="A35" s="33" t="s">
        <v>41</v>
      </c>
      <c r="B35" s="32">
        <f t="shared" si="9"/>
        <v>11935941</v>
      </c>
      <c r="C35" s="34">
        <f>SUM(一般接種!D34+一般接種!G34+一般接種!J34+一般接種!M34+医療従事者等!C32)</f>
        <v>4429670</v>
      </c>
      <c r="D35" s="30">
        <f t="shared" si="0"/>
        <v>0.80194980651293313</v>
      </c>
      <c r="E35" s="34">
        <f>SUM(一般接種!E34+一般接種!H34+一般接種!K34+一般接種!N34+医療従事者等!D32)</f>
        <v>4376034</v>
      </c>
      <c r="F35" s="31">
        <f t="shared" si="1"/>
        <v>0.79223951662178371</v>
      </c>
      <c r="G35" s="29">
        <f t="shared" si="7"/>
        <v>3130020</v>
      </c>
      <c r="H35" s="31">
        <f t="shared" si="5"/>
        <v>0.56666048111520961</v>
      </c>
      <c r="I35" s="35">
        <v>44538</v>
      </c>
      <c r="J35" s="35">
        <v>241708</v>
      </c>
      <c r="K35" s="35">
        <v>1006587</v>
      </c>
      <c r="L35" s="35">
        <v>1033259</v>
      </c>
      <c r="M35" s="35">
        <v>542515</v>
      </c>
      <c r="N35" s="35">
        <v>244728</v>
      </c>
      <c r="O35" s="35">
        <v>16685</v>
      </c>
      <c r="P35" s="35">
        <f t="shared" si="8"/>
        <v>217</v>
      </c>
      <c r="Q35" s="65">
        <f t="shared" si="6"/>
        <v>3.9285795107379663E-5</v>
      </c>
      <c r="R35" s="35">
        <v>80</v>
      </c>
      <c r="S35" s="35">
        <v>137</v>
      </c>
      <c r="U35" s="1">
        <v>5523625</v>
      </c>
    </row>
    <row r="36" spans="1:21" x14ac:dyDescent="0.45">
      <c r="A36" s="33" t="s">
        <v>42</v>
      </c>
      <c r="B36" s="32">
        <f t="shared" si="9"/>
        <v>2981202</v>
      </c>
      <c r="C36" s="34">
        <f>SUM(一般接種!D35+一般接種!G35+一般接種!J35+一般接種!M35+医療従事者等!C33)</f>
        <v>1093317</v>
      </c>
      <c r="D36" s="30">
        <f t="shared" si="0"/>
        <v>0.81303286362632454</v>
      </c>
      <c r="E36" s="34">
        <f>SUM(一般接種!E35+一般接種!H35+一般接種!K35+一般接種!N35+医療従事者等!D33)</f>
        <v>1081759</v>
      </c>
      <c r="F36" s="31">
        <f t="shared" si="1"/>
        <v>0.80443788720339038</v>
      </c>
      <c r="G36" s="29">
        <f t="shared" si="7"/>
        <v>806061</v>
      </c>
      <c r="H36" s="31">
        <f t="shared" si="5"/>
        <v>0.599418177058894</v>
      </c>
      <c r="I36" s="35">
        <v>7532</v>
      </c>
      <c r="J36" s="35">
        <v>54116</v>
      </c>
      <c r="K36" s="35">
        <v>307140</v>
      </c>
      <c r="L36" s="35">
        <v>253564</v>
      </c>
      <c r="M36" s="35">
        <v>130911</v>
      </c>
      <c r="N36" s="35">
        <v>50936</v>
      </c>
      <c r="O36" s="35">
        <v>1862</v>
      </c>
      <c r="P36" s="35">
        <f t="shared" si="8"/>
        <v>65</v>
      </c>
      <c r="Q36" s="65">
        <f t="shared" si="6"/>
        <v>4.8336517346488795E-5</v>
      </c>
      <c r="R36" s="35">
        <v>63</v>
      </c>
      <c r="S36" s="35">
        <v>2</v>
      </c>
      <c r="U36" s="1">
        <v>1344739</v>
      </c>
    </row>
    <row r="37" spans="1:21" x14ac:dyDescent="0.45">
      <c r="A37" s="33" t="s">
        <v>43</v>
      </c>
      <c r="B37" s="32">
        <f t="shared" si="9"/>
        <v>2062207</v>
      </c>
      <c r="C37" s="34">
        <f>SUM(一般接種!D36+一般接種!G36+一般接種!J36+一般接種!M36+医療従事者等!C34)</f>
        <v>749435</v>
      </c>
      <c r="D37" s="30">
        <f t="shared" si="0"/>
        <v>0.79352986768766831</v>
      </c>
      <c r="E37" s="34">
        <f>SUM(一般接種!E36+一般接種!H36+一般接種!K36+一般接種!N36+医療従事者等!D34)</f>
        <v>740097</v>
      </c>
      <c r="F37" s="31">
        <f t="shared" si="1"/>
        <v>0.7836424432886645</v>
      </c>
      <c r="G37" s="29">
        <f t="shared" si="7"/>
        <v>572671</v>
      </c>
      <c r="H37" s="31">
        <f t="shared" si="5"/>
        <v>0.60636551916919379</v>
      </c>
      <c r="I37" s="35">
        <v>7665</v>
      </c>
      <c r="J37" s="35">
        <v>44721</v>
      </c>
      <c r="K37" s="35">
        <v>212094</v>
      </c>
      <c r="L37" s="35">
        <v>196173</v>
      </c>
      <c r="M37" s="35">
        <v>83063</v>
      </c>
      <c r="N37" s="35">
        <v>27918</v>
      </c>
      <c r="O37" s="35">
        <v>1037</v>
      </c>
      <c r="P37" s="35">
        <f t="shared" si="8"/>
        <v>4</v>
      </c>
      <c r="Q37" s="65">
        <f t="shared" si="6"/>
        <v>4.2353499246107711E-6</v>
      </c>
      <c r="R37" s="35">
        <v>1</v>
      </c>
      <c r="S37" s="35">
        <v>3</v>
      </c>
      <c r="U37" s="1">
        <v>944432</v>
      </c>
    </row>
    <row r="38" spans="1:21" x14ac:dyDescent="0.45">
      <c r="A38" s="33" t="s">
        <v>44</v>
      </c>
      <c r="B38" s="32">
        <f t="shared" si="9"/>
        <v>1213877</v>
      </c>
      <c r="C38" s="34">
        <f>SUM(一般接種!D37+一般接種!G37+一般接種!J37+一般接種!M37+医療従事者等!C35)</f>
        <v>443259</v>
      </c>
      <c r="D38" s="30">
        <f t="shared" si="0"/>
        <v>0.79610013146835057</v>
      </c>
      <c r="E38" s="34">
        <f>SUM(一般接種!E37+一般接種!H37+一般接種!K37+一般接種!N37+医療従事者等!D35)</f>
        <v>437601</v>
      </c>
      <c r="F38" s="31">
        <f t="shared" si="1"/>
        <v>0.78593827453177867</v>
      </c>
      <c r="G38" s="29">
        <f t="shared" si="7"/>
        <v>332978</v>
      </c>
      <c r="H38" s="31">
        <f t="shared" si="5"/>
        <v>0.59803372199113491</v>
      </c>
      <c r="I38" s="35">
        <v>4900</v>
      </c>
      <c r="J38" s="35">
        <v>23145</v>
      </c>
      <c r="K38" s="35">
        <v>108261</v>
      </c>
      <c r="L38" s="35">
        <v>110474</v>
      </c>
      <c r="M38" s="35">
        <v>59609</v>
      </c>
      <c r="N38" s="35">
        <v>24644</v>
      </c>
      <c r="O38" s="35">
        <v>1945</v>
      </c>
      <c r="P38" s="35">
        <f t="shared" si="8"/>
        <v>39</v>
      </c>
      <c r="Q38" s="65">
        <f t="shared" si="6"/>
        <v>7.0044613030453246E-5</v>
      </c>
      <c r="R38" s="35">
        <v>14</v>
      </c>
      <c r="S38" s="35">
        <v>25</v>
      </c>
      <c r="U38" s="1">
        <v>556788</v>
      </c>
    </row>
    <row r="39" spans="1:21" x14ac:dyDescent="0.45">
      <c r="A39" s="33" t="s">
        <v>45</v>
      </c>
      <c r="B39" s="32">
        <f t="shared" si="9"/>
        <v>1535748</v>
      </c>
      <c r="C39" s="34">
        <f>SUM(一般接種!D38+一般接種!G38+一般接種!J38+一般接種!M38+医療従事者等!C36)</f>
        <v>563156</v>
      </c>
      <c r="D39" s="30">
        <f t="shared" si="0"/>
        <v>0.83701463255129571</v>
      </c>
      <c r="E39" s="34">
        <f>SUM(一般接種!E38+一般接種!H38+一般接種!K38+一般接種!N38+医療従事者等!D36)</f>
        <v>553228</v>
      </c>
      <c r="F39" s="31">
        <f t="shared" si="1"/>
        <v>0.82225871896435132</v>
      </c>
      <c r="G39" s="29">
        <f t="shared" si="7"/>
        <v>419341</v>
      </c>
      <c r="H39" s="31">
        <f t="shared" si="5"/>
        <v>0.62326345280649209</v>
      </c>
      <c r="I39" s="35">
        <v>4863</v>
      </c>
      <c r="J39" s="35">
        <v>30253</v>
      </c>
      <c r="K39" s="35">
        <v>111297</v>
      </c>
      <c r="L39" s="35">
        <v>142497</v>
      </c>
      <c r="M39" s="35">
        <v>81813</v>
      </c>
      <c r="N39" s="35">
        <v>45114</v>
      </c>
      <c r="O39" s="35">
        <v>3504</v>
      </c>
      <c r="P39" s="35">
        <f t="shared" si="8"/>
        <v>23</v>
      </c>
      <c r="Q39" s="65">
        <f t="shared" si="6"/>
        <v>3.4184731315443326E-5</v>
      </c>
      <c r="R39" s="35">
        <v>19</v>
      </c>
      <c r="S39" s="35">
        <v>4</v>
      </c>
      <c r="U39" s="1">
        <v>672815</v>
      </c>
    </row>
    <row r="40" spans="1:21" x14ac:dyDescent="0.45">
      <c r="A40" s="33" t="s">
        <v>46</v>
      </c>
      <c r="B40" s="32">
        <f t="shared" si="9"/>
        <v>4095896</v>
      </c>
      <c r="C40" s="34">
        <f>SUM(一般接種!D39+一般接種!G39+一般接種!J39+一般接種!M39+医療従事者等!C37)</f>
        <v>1513300</v>
      </c>
      <c r="D40" s="30">
        <f t="shared" si="0"/>
        <v>0.79908500990869635</v>
      </c>
      <c r="E40" s="34">
        <f>SUM(一般接種!E39+一般接種!H39+一般接種!K39+一般接種!N39+医療従事者等!D37)</f>
        <v>1482822</v>
      </c>
      <c r="F40" s="31">
        <f t="shared" si="1"/>
        <v>0.78299136493942578</v>
      </c>
      <c r="G40" s="29">
        <f t="shared" si="7"/>
        <v>1099249</v>
      </c>
      <c r="H40" s="31">
        <f t="shared" si="5"/>
        <v>0.58044895133623509</v>
      </c>
      <c r="I40" s="35">
        <v>21839</v>
      </c>
      <c r="J40" s="35">
        <v>137873</v>
      </c>
      <c r="K40" s="35">
        <v>361903</v>
      </c>
      <c r="L40" s="35">
        <v>317839</v>
      </c>
      <c r="M40" s="35">
        <v>163210</v>
      </c>
      <c r="N40" s="35">
        <v>90299</v>
      </c>
      <c r="O40" s="35">
        <v>6286</v>
      </c>
      <c r="P40" s="35">
        <f t="shared" si="8"/>
        <v>525</v>
      </c>
      <c r="Q40" s="65">
        <f t="shared" si="6"/>
        <v>2.7722172087627411E-4</v>
      </c>
      <c r="R40" s="35">
        <v>197</v>
      </c>
      <c r="S40" s="35">
        <v>328</v>
      </c>
      <c r="U40" s="1">
        <v>1893791</v>
      </c>
    </row>
    <row r="41" spans="1:21" x14ac:dyDescent="0.45">
      <c r="A41" s="33" t="s">
        <v>47</v>
      </c>
      <c r="B41" s="32">
        <f t="shared" si="9"/>
        <v>6090505</v>
      </c>
      <c r="C41" s="34">
        <f>SUM(一般接種!D40+一般接種!G40+一般接種!J40+一般接種!M40+医療従事者等!C38)</f>
        <v>2241645</v>
      </c>
      <c r="D41" s="30">
        <f t="shared" si="0"/>
        <v>0.79704832079555321</v>
      </c>
      <c r="E41" s="34">
        <f>SUM(一般接種!E40+一般接種!H40+一般接種!K40+一般接種!N40+医療従事者等!D38)</f>
        <v>2212785</v>
      </c>
      <c r="F41" s="31">
        <f t="shared" si="1"/>
        <v>0.78678674300863349</v>
      </c>
      <c r="G41" s="29">
        <f t="shared" si="7"/>
        <v>1635886</v>
      </c>
      <c r="H41" s="31">
        <f t="shared" si="5"/>
        <v>0.58166221204202906</v>
      </c>
      <c r="I41" s="35">
        <v>22385</v>
      </c>
      <c r="J41" s="35">
        <v>121120</v>
      </c>
      <c r="K41" s="35">
        <v>544812</v>
      </c>
      <c r="L41" s="35">
        <v>531614</v>
      </c>
      <c r="M41" s="35">
        <v>291334</v>
      </c>
      <c r="N41" s="35">
        <v>115767</v>
      </c>
      <c r="O41" s="35">
        <v>8854</v>
      </c>
      <c r="P41" s="35">
        <f t="shared" si="8"/>
        <v>189</v>
      </c>
      <c r="Q41" s="65">
        <f t="shared" si="6"/>
        <v>6.7201600891470122E-5</v>
      </c>
      <c r="R41" s="35">
        <v>49</v>
      </c>
      <c r="S41" s="35">
        <v>140</v>
      </c>
      <c r="U41" s="1">
        <v>2812433</v>
      </c>
    </row>
    <row r="42" spans="1:21" x14ac:dyDescent="0.45">
      <c r="A42" s="33" t="s">
        <v>48</v>
      </c>
      <c r="B42" s="32">
        <f t="shared" si="9"/>
        <v>3082894</v>
      </c>
      <c r="C42" s="34">
        <f>SUM(一般接種!D41+一般接種!G41+一般接種!J41+一般接種!M41+医療従事者等!C39)</f>
        <v>1120208</v>
      </c>
      <c r="D42" s="30">
        <f t="shared" si="0"/>
        <v>0.82604508483825057</v>
      </c>
      <c r="E42" s="34">
        <f>SUM(一般接種!E41+一般接種!H41+一般接種!K41+一般接種!N41+医療従事者等!D39)</f>
        <v>1096483</v>
      </c>
      <c r="F42" s="31">
        <f t="shared" si="1"/>
        <v>0.80855019135615847</v>
      </c>
      <c r="G42" s="29">
        <f t="shared" si="7"/>
        <v>865661</v>
      </c>
      <c r="H42" s="31">
        <f t="shared" si="5"/>
        <v>0.63834128499900455</v>
      </c>
      <c r="I42" s="35">
        <v>44712</v>
      </c>
      <c r="J42" s="35">
        <v>46595</v>
      </c>
      <c r="K42" s="35">
        <v>286805</v>
      </c>
      <c r="L42" s="35">
        <v>309599</v>
      </c>
      <c r="M42" s="35">
        <v>133535</v>
      </c>
      <c r="N42" s="35">
        <v>41614</v>
      </c>
      <c r="O42" s="35">
        <v>2801</v>
      </c>
      <c r="P42" s="35">
        <f t="shared" si="8"/>
        <v>542</v>
      </c>
      <c r="Q42" s="65">
        <f t="shared" si="6"/>
        <v>3.996725929312519E-4</v>
      </c>
      <c r="R42" s="35">
        <v>372</v>
      </c>
      <c r="S42" s="35">
        <v>170</v>
      </c>
      <c r="U42" s="1">
        <v>1356110</v>
      </c>
    </row>
    <row r="43" spans="1:21" x14ac:dyDescent="0.45">
      <c r="A43" s="33" t="s">
        <v>49</v>
      </c>
      <c r="B43" s="32">
        <f t="shared" si="9"/>
        <v>1645606</v>
      </c>
      <c r="C43" s="34">
        <f>SUM(一般接種!D42+一般接種!G42+一般接種!J42+一般接種!M42+医療従事者等!C40)</f>
        <v>599061</v>
      </c>
      <c r="D43" s="30">
        <f t="shared" si="0"/>
        <v>0.81510553793528528</v>
      </c>
      <c r="E43" s="34">
        <f>SUM(一般接種!E42+一般接種!H42+一般接種!K42+一般接種!N42+医療従事者等!D40)</f>
        <v>591345</v>
      </c>
      <c r="F43" s="31">
        <f t="shared" si="1"/>
        <v>0.80460685027124335</v>
      </c>
      <c r="G43" s="29">
        <f t="shared" si="7"/>
        <v>455177</v>
      </c>
      <c r="H43" s="31">
        <f t="shared" si="5"/>
        <v>0.61933140939031139</v>
      </c>
      <c r="I43" s="35">
        <v>7909</v>
      </c>
      <c r="J43" s="35">
        <v>39661</v>
      </c>
      <c r="K43" s="35">
        <v>151579</v>
      </c>
      <c r="L43" s="35">
        <v>159978</v>
      </c>
      <c r="M43" s="35">
        <v>67128</v>
      </c>
      <c r="N43" s="35">
        <v>27484</v>
      </c>
      <c r="O43" s="35">
        <v>1438</v>
      </c>
      <c r="P43" s="35">
        <f t="shared" si="8"/>
        <v>23</v>
      </c>
      <c r="Q43" s="65">
        <f t="shared" si="6"/>
        <v>3.129468847498262E-5</v>
      </c>
      <c r="R43" s="35">
        <v>3</v>
      </c>
      <c r="S43" s="35">
        <v>20</v>
      </c>
      <c r="U43" s="1">
        <v>734949</v>
      </c>
    </row>
    <row r="44" spans="1:21" x14ac:dyDescent="0.45">
      <c r="A44" s="33" t="s">
        <v>50</v>
      </c>
      <c r="B44" s="32">
        <f t="shared" si="9"/>
        <v>2129094</v>
      </c>
      <c r="C44" s="34">
        <f>SUM(一般接種!D43+一般接種!G43+一般接種!J43+一般接種!M43+医療従事者等!C41)</f>
        <v>778930</v>
      </c>
      <c r="D44" s="30">
        <f t="shared" si="0"/>
        <v>0.79980819307195017</v>
      </c>
      <c r="E44" s="34">
        <f>SUM(一般接種!E43+一般接種!H43+一般接種!K43+一般接種!N43+医療従事者等!D41)</f>
        <v>769756</v>
      </c>
      <c r="F44" s="31">
        <f t="shared" si="1"/>
        <v>0.79038829608089567</v>
      </c>
      <c r="G44" s="29">
        <f t="shared" si="7"/>
        <v>580270</v>
      </c>
      <c r="H44" s="31">
        <f t="shared" si="5"/>
        <v>0.59582337333760482</v>
      </c>
      <c r="I44" s="35">
        <v>9380</v>
      </c>
      <c r="J44" s="35">
        <v>48166</v>
      </c>
      <c r="K44" s="35">
        <v>170583</v>
      </c>
      <c r="L44" s="35">
        <v>186845</v>
      </c>
      <c r="M44" s="35">
        <v>113635</v>
      </c>
      <c r="N44" s="35">
        <v>50504</v>
      </c>
      <c r="O44" s="35">
        <v>1157</v>
      </c>
      <c r="P44" s="35">
        <f t="shared" si="8"/>
        <v>138</v>
      </c>
      <c r="Q44" s="65">
        <f t="shared" si="6"/>
        <v>1.4169890830232387E-4</v>
      </c>
      <c r="R44" s="35">
        <v>99</v>
      </c>
      <c r="S44" s="35">
        <v>39</v>
      </c>
      <c r="U44" s="1">
        <v>973896</v>
      </c>
    </row>
    <row r="45" spans="1:21" x14ac:dyDescent="0.45">
      <c r="A45" s="33" t="s">
        <v>51</v>
      </c>
      <c r="B45" s="32">
        <f t="shared" si="9"/>
        <v>3048071</v>
      </c>
      <c r="C45" s="34">
        <f>SUM(一般接種!D44+一般接種!G44+一般接種!J44+一般接種!M44+医療従事者等!C42)</f>
        <v>1112663</v>
      </c>
      <c r="D45" s="30">
        <f t="shared" si="0"/>
        <v>0.82041543438043563</v>
      </c>
      <c r="E45" s="34">
        <f>SUM(一般接種!E44+一般接種!H44+一般接種!K44+一般接種!N44+医療従事者等!D42)</f>
        <v>1100512</v>
      </c>
      <c r="F45" s="31">
        <f t="shared" si="1"/>
        <v>0.81145596691979682</v>
      </c>
      <c r="G45" s="29">
        <f t="shared" si="7"/>
        <v>834672</v>
      </c>
      <c r="H45" s="31">
        <f t="shared" si="5"/>
        <v>0.6154404266567568</v>
      </c>
      <c r="I45" s="35">
        <v>12471</v>
      </c>
      <c r="J45" s="35">
        <v>58824</v>
      </c>
      <c r="K45" s="35">
        <v>279213</v>
      </c>
      <c r="L45" s="35">
        <v>271281</v>
      </c>
      <c r="M45" s="35">
        <v>141210</v>
      </c>
      <c r="N45" s="35">
        <v>69339</v>
      </c>
      <c r="O45" s="35">
        <v>2334</v>
      </c>
      <c r="P45" s="35">
        <f t="shared" si="8"/>
        <v>224</v>
      </c>
      <c r="Q45" s="65">
        <f t="shared" si="6"/>
        <v>1.6516506552407835E-4</v>
      </c>
      <c r="R45" s="35">
        <v>143</v>
      </c>
      <c r="S45" s="35">
        <v>81</v>
      </c>
      <c r="U45" s="1">
        <v>1356219</v>
      </c>
    </row>
    <row r="46" spans="1:21" x14ac:dyDescent="0.45">
      <c r="A46" s="33" t="s">
        <v>52</v>
      </c>
      <c r="B46" s="32">
        <f t="shared" si="9"/>
        <v>1542209</v>
      </c>
      <c r="C46" s="34">
        <f>SUM(一般接種!D45+一般接種!G45+一般接種!J45+一般接種!M45+医療従事者等!C43)</f>
        <v>565173</v>
      </c>
      <c r="D46" s="30">
        <f t="shared" si="0"/>
        <v>0.80604620582543107</v>
      </c>
      <c r="E46" s="34">
        <f>SUM(一般接種!E45+一般接種!H45+一般接種!K45+一般接種!N45+医療従事者等!D43)</f>
        <v>557416</v>
      </c>
      <c r="F46" s="31">
        <f t="shared" si="1"/>
        <v>0.79498322083041562</v>
      </c>
      <c r="G46" s="29">
        <f t="shared" si="7"/>
        <v>419464</v>
      </c>
      <c r="H46" s="31">
        <f t="shared" si="5"/>
        <v>0.59823693927409594</v>
      </c>
      <c r="I46" s="35">
        <v>10594</v>
      </c>
      <c r="J46" s="35">
        <v>33502</v>
      </c>
      <c r="K46" s="35">
        <v>140943</v>
      </c>
      <c r="L46" s="35">
        <v>125264</v>
      </c>
      <c r="M46" s="35">
        <v>73225</v>
      </c>
      <c r="N46" s="35">
        <v>35338</v>
      </c>
      <c r="O46" s="35">
        <v>598</v>
      </c>
      <c r="P46" s="35">
        <f t="shared" si="8"/>
        <v>156</v>
      </c>
      <c r="Q46" s="65">
        <f t="shared" si="6"/>
        <v>2.2248622653376441E-4</v>
      </c>
      <c r="R46" s="35">
        <v>141</v>
      </c>
      <c r="S46" s="35">
        <v>15</v>
      </c>
      <c r="U46" s="1">
        <v>701167</v>
      </c>
    </row>
    <row r="47" spans="1:21" x14ac:dyDescent="0.45">
      <c r="A47" s="33" t="s">
        <v>53</v>
      </c>
      <c r="B47" s="32">
        <f t="shared" si="9"/>
        <v>11086967</v>
      </c>
      <c r="C47" s="34">
        <f>SUM(一般接種!D46+一般接種!G46+一般接種!J46+一般接種!M46+医療従事者等!C44)</f>
        <v>4131695</v>
      </c>
      <c r="D47" s="30">
        <f t="shared" si="0"/>
        <v>0.8063149739372425</v>
      </c>
      <c r="E47" s="34">
        <f>SUM(一般接種!E46+一般接種!H46+一般接種!K46+一般接種!N46+医療従事者等!D44)</f>
        <v>4046189</v>
      </c>
      <c r="F47" s="31">
        <f t="shared" si="1"/>
        <v>0.78962817392865581</v>
      </c>
      <c r="G47" s="29">
        <f t="shared" si="7"/>
        <v>2908892</v>
      </c>
      <c r="H47" s="31">
        <f t="shared" si="5"/>
        <v>0.56768061949545001</v>
      </c>
      <c r="I47" s="35">
        <v>43382</v>
      </c>
      <c r="J47" s="35">
        <v>228378</v>
      </c>
      <c r="K47" s="35">
        <v>927186</v>
      </c>
      <c r="L47" s="35">
        <v>1021035</v>
      </c>
      <c r="M47" s="35">
        <v>489024</v>
      </c>
      <c r="N47" s="35">
        <v>189119</v>
      </c>
      <c r="O47" s="35">
        <v>10768</v>
      </c>
      <c r="P47" s="35">
        <f t="shared" si="8"/>
        <v>191</v>
      </c>
      <c r="Q47" s="65">
        <f t="shared" si="6"/>
        <v>3.7274329306014439E-5</v>
      </c>
      <c r="R47" s="35">
        <v>49</v>
      </c>
      <c r="S47" s="35">
        <v>142</v>
      </c>
      <c r="U47" s="1">
        <v>5124170</v>
      </c>
    </row>
    <row r="48" spans="1:21" x14ac:dyDescent="0.45">
      <c r="A48" s="33" t="s">
        <v>54</v>
      </c>
      <c r="B48" s="32">
        <f t="shared" si="9"/>
        <v>1779906</v>
      </c>
      <c r="C48" s="34">
        <f>SUM(一般接種!D47+一般接種!G47+一般接種!J47+一般接種!M47+医療従事者等!C45)</f>
        <v>657135</v>
      </c>
      <c r="D48" s="30">
        <f t="shared" si="0"/>
        <v>0.80312555761150395</v>
      </c>
      <c r="E48" s="34">
        <f>SUM(一般接種!E47+一般接種!H47+一般接種!K47+一般接種!N47+医療従事者等!D45)</f>
        <v>648535</v>
      </c>
      <c r="F48" s="31">
        <f t="shared" si="1"/>
        <v>0.79261496268738807</v>
      </c>
      <c r="G48" s="29">
        <f t="shared" si="7"/>
        <v>474132</v>
      </c>
      <c r="H48" s="31">
        <f t="shared" si="5"/>
        <v>0.579466208437319</v>
      </c>
      <c r="I48" s="35">
        <v>8391</v>
      </c>
      <c r="J48" s="35">
        <v>56448</v>
      </c>
      <c r="K48" s="35">
        <v>165567</v>
      </c>
      <c r="L48" s="35">
        <v>146403</v>
      </c>
      <c r="M48" s="35">
        <v>62975</v>
      </c>
      <c r="N48" s="35">
        <v>31717</v>
      </c>
      <c r="O48" s="35">
        <v>2631</v>
      </c>
      <c r="P48" s="35">
        <f t="shared" si="8"/>
        <v>104</v>
      </c>
      <c r="Q48" s="65">
        <f t="shared" si="6"/>
        <v>1.2710486884977425E-4</v>
      </c>
      <c r="R48" s="35">
        <v>34</v>
      </c>
      <c r="S48" s="35">
        <v>70</v>
      </c>
      <c r="U48" s="1">
        <v>818222</v>
      </c>
    </row>
    <row r="49" spans="1:21" x14ac:dyDescent="0.45">
      <c r="A49" s="33" t="s">
        <v>55</v>
      </c>
      <c r="B49" s="32">
        <f t="shared" si="9"/>
        <v>3022255</v>
      </c>
      <c r="C49" s="34">
        <f>SUM(一般接種!D48+一般接種!G48+一般接種!J48+一般接種!M48+医療従事者等!C46)</f>
        <v>1098717</v>
      </c>
      <c r="D49" s="30">
        <f t="shared" si="0"/>
        <v>0.82243113078600949</v>
      </c>
      <c r="E49" s="34">
        <f>SUM(一般接種!E48+一般接種!H48+一般接種!K48+一般接種!N48+医療従事者等!D46)</f>
        <v>1080528</v>
      </c>
      <c r="F49" s="31">
        <f t="shared" si="1"/>
        <v>0.80881597798700244</v>
      </c>
      <c r="G49" s="29">
        <f t="shared" si="7"/>
        <v>842923</v>
      </c>
      <c r="H49" s="31">
        <f t="shared" si="5"/>
        <v>0.63095967028410005</v>
      </c>
      <c r="I49" s="35">
        <v>14776</v>
      </c>
      <c r="J49" s="35">
        <v>65684</v>
      </c>
      <c r="K49" s="35">
        <v>276309</v>
      </c>
      <c r="L49" s="35">
        <v>301561</v>
      </c>
      <c r="M49" s="35">
        <v>131692</v>
      </c>
      <c r="N49" s="35">
        <v>49669</v>
      </c>
      <c r="O49" s="35">
        <v>3232</v>
      </c>
      <c r="P49" s="35">
        <f t="shared" si="8"/>
        <v>87</v>
      </c>
      <c r="Q49" s="65">
        <f t="shared" si="6"/>
        <v>6.5122782644104748E-5</v>
      </c>
      <c r="R49" s="35">
        <v>51</v>
      </c>
      <c r="S49" s="35">
        <v>36</v>
      </c>
      <c r="U49" s="1">
        <v>1335938</v>
      </c>
    </row>
    <row r="50" spans="1:21" x14ac:dyDescent="0.45">
      <c r="A50" s="33" t="s">
        <v>56</v>
      </c>
      <c r="B50" s="32">
        <f t="shared" si="9"/>
        <v>4009049</v>
      </c>
      <c r="C50" s="34">
        <f>SUM(一般接種!D49+一般接種!G49+一般接種!J49+一般接種!M49+医療従事者等!C47)</f>
        <v>1458219</v>
      </c>
      <c r="D50" s="30">
        <f t="shared" si="0"/>
        <v>0.82917189085915577</v>
      </c>
      <c r="E50" s="34">
        <f>SUM(一般接種!E49+一般接種!H49+一般接種!K49+一般接種!N49+医療従事者等!D47)</f>
        <v>1439816</v>
      </c>
      <c r="F50" s="31">
        <f t="shared" si="1"/>
        <v>0.81870758453240988</v>
      </c>
      <c r="G50" s="29">
        <f t="shared" si="7"/>
        <v>1110913</v>
      </c>
      <c r="H50" s="31">
        <f t="shared" si="5"/>
        <v>0.63168689530860411</v>
      </c>
      <c r="I50" s="35">
        <v>20983</v>
      </c>
      <c r="J50" s="35">
        <v>77811</v>
      </c>
      <c r="K50" s="35">
        <v>344010</v>
      </c>
      <c r="L50" s="35">
        <v>429190</v>
      </c>
      <c r="M50" s="35">
        <v>176018</v>
      </c>
      <c r="N50" s="35">
        <v>61372</v>
      </c>
      <c r="O50" s="35">
        <v>1529</v>
      </c>
      <c r="P50" s="35">
        <f t="shared" si="8"/>
        <v>101</v>
      </c>
      <c r="Q50" s="65">
        <f t="shared" si="6"/>
        <v>5.7430578655726428E-5</v>
      </c>
      <c r="R50" s="35">
        <v>48</v>
      </c>
      <c r="S50" s="35">
        <v>53</v>
      </c>
      <c r="U50" s="1">
        <v>1758645</v>
      </c>
    </row>
    <row r="51" spans="1:21" x14ac:dyDescent="0.45">
      <c r="A51" s="33" t="s">
        <v>57</v>
      </c>
      <c r="B51" s="32">
        <f t="shared" si="9"/>
        <v>2519755</v>
      </c>
      <c r="C51" s="34">
        <f>SUM(一般接種!D50+一般接種!G50+一般接種!J50+一般接種!M50+医療従事者等!C48)</f>
        <v>924662</v>
      </c>
      <c r="D51" s="30">
        <f t="shared" si="0"/>
        <v>0.80987018947379485</v>
      </c>
      <c r="E51" s="34">
        <f>SUM(一般接種!E50+一般接種!H50+一般接種!K50+一般接種!N50+医療従事者等!D48)</f>
        <v>908689</v>
      </c>
      <c r="F51" s="31">
        <f t="shared" si="1"/>
        <v>0.79588015145291269</v>
      </c>
      <c r="G51" s="29">
        <f t="shared" si="7"/>
        <v>686021</v>
      </c>
      <c r="H51" s="31">
        <f t="shared" si="5"/>
        <v>0.60085518519524128</v>
      </c>
      <c r="I51" s="35">
        <v>19345</v>
      </c>
      <c r="J51" s="35">
        <v>50814</v>
      </c>
      <c r="K51" s="35">
        <v>216351</v>
      </c>
      <c r="L51" s="35">
        <v>218520</v>
      </c>
      <c r="M51" s="35">
        <v>116217</v>
      </c>
      <c r="N51" s="35">
        <v>61290</v>
      </c>
      <c r="O51" s="35">
        <v>3484</v>
      </c>
      <c r="P51" s="35">
        <f t="shared" si="8"/>
        <v>383</v>
      </c>
      <c r="Q51" s="65">
        <f t="shared" si="6"/>
        <v>3.3545261140661498E-4</v>
      </c>
      <c r="R51" s="35">
        <v>177</v>
      </c>
      <c r="S51" s="35">
        <v>206</v>
      </c>
      <c r="U51" s="1">
        <v>1141741</v>
      </c>
    </row>
    <row r="52" spans="1:21" x14ac:dyDescent="0.45">
      <c r="A52" s="33" t="s">
        <v>58</v>
      </c>
      <c r="B52" s="32">
        <f t="shared" si="9"/>
        <v>2367165</v>
      </c>
      <c r="C52" s="34">
        <f>SUM(一般接種!D51+一般接種!G51+一般接種!J51+一般接種!M51+医療従事者等!C49)</f>
        <v>869641</v>
      </c>
      <c r="D52" s="30">
        <f t="shared" si="0"/>
        <v>0.79986038054120479</v>
      </c>
      <c r="E52" s="34">
        <f>SUM(一般接種!E51+一般接種!H51+一般接種!K51+一般接種!N51+医療従事者等!D49)</f>
        <v>856869</v>
      </c>
      <c r="F52" s="31">
        <f t="shared" si="1"/>
        <v>0.78811321500936771</v>
      </c>
      <c r="G52" s="29">
        <f t="shared" si="7"/>
        <v>640400</v>
      </c>
      <c r="H52" s="31">
        <f t="shared" si="5"/>
        <v>0.58901384329693229</v>
      </c>
      <c r="I52" s="35">
        <v>10938</v>
      </c>
      <c r="J52" s="35">
        <v>46220</v>
      </c>
      <c r="K52" s="35">
        <v>186531</v>
      </c>
      <c r="L52" s="35">
        <v>215169</v>
      </c>
      <c r="M52" s="35">
        <v>121598</v>
      </c>
      <c r="N52" s="35">
        <v>56003</v>
      </c>
      <c r="O52" s="35">
        <v>3941</v>
      </c>
      <c r="P52" s="35">
        <f t="shared" si="8"/>
        <v>255</v>
      </c>
      <c r="Q52" s="65">
        <f t="shared" si="6"/>
        <v>2.3453861655327567E-4</v>
      </c>
      <c r="R52" s="35">
        <v>156</v>
      </c>
      <c r="S52" s="35">
        <v>99</v>
      </c>
      <c r="U52" s="1">
        <v>1087241</v>
      </c>
    </row>
    <row r="53" spans="1:21" x14ac:dyDescent="0.45">
      <c r="A53" s="33" t="s">
        <v>59</v>
      </c>
      <c r="B53" s="32">
        <f t="shared" si="9"/>
        <v>3597177</v>
      </c>
      <c r="C53" s="34">
        <f>SUM(一般接種!D52+一般接種!G52+一般接種!J52+一般接種!M52+医療従事者等!C50)</f>
        <v>1319105</v>
      </c>
      <c r="D53" s="30">
        <f t="shared" si="0"/>
        <v>0.81551229446120199</v>
      </c>
      <c r="E53" s="34">
        <f>SUM(一般接種!E52+一般接種!H52+一般接種!K52+一般接種!N52+医療従事者等!D50)</f>
        <v>1294170</v>
      </c>
      <c r="F53" s="31">
        <f t="shared" si="1"/>
        <v>0.800096691410353</v>
      </c>
      <c r="G53" s="29">
        <f t="shared" si="7"/>
        <v>983757</v>
      </c>
      <c r="H53" s="31">
        <f t="shared" si="5"/>
        <v>0.60818958935207479</v>
      </c>
      <c r="I53" s="35">
        <v>17253</v>
      </c>
      <c r="J53" s="35">
        <v>70670</v>
      </c>
      <c r="K53" s="35">
        <v>341935</v>
      </c>
      <c r="L53" s="35">
        <v>301737</v>
      </c>
      <c r="M53" s="35">
        <v>170710</v>
      </c>
      <c r="N53" s="35">
        <v>78418</v>
      </c>
      <c r="O53" s="35">
        <v>3034</v>
      </c>
      <c r="P53" s="35">
        <f t="shared" si="8"/>
        <v>145</v>
      </c>
      <c r="Q53" s="65">
        <f t="shared" si="6"/>
        <v>8.9643570979470392E-5</v>
      </c>
      <c r="R53" s="35">
        <v>90</v>
      </c>
      <c r="S53" s="35">
        <v>55</v>
      </c>
      <c r="U53" s="1">
        <v>1617517</v>
      </c>
    </row>
    <row r="54" spans="1:21" x14ac:dyDescent="0.45">
      <c r="A54" s="33" t="s">
        <v>60</v>
      </c>
      <c r="B54" s="32">
        <f t="shared" si="9"/>
        <v>2748147</v>
      </c>
      <c r="C54" s="34">
        <f>SUM(一般接種!D53+一般接種!G53+一般接種!J53+一般接種!M53+医療従事者等!C51)</f>
        <v>1057911</v>
      </c>
      <c r="D54" s="37">
        <f t="shared" si="0"/>
        <v>0.71234137624081051</v>
      </c>
      <c r="E54" s="34">
        <f>SUM(一般接種!E53+一般接種!H53+一般接種!K53+一般接種!N53+医療従事者等!D51)</f>
        <v>1035899</v>
      </c>
      <c r="F54" s="31">
        <f t="shared" si="1"/>
        <v>0.69751965837058061</v>
      </c>
      <c r="G54" s="29">
        <f t="shared" si="7"/>
        <v>654293</v>
      </c>
      <c r="H54" s="31">
        <f t="shared" si="5"/>
        <v>0.4405663388363753</v>
      </c>
      <c r="I54" s="35">
        <v>17206</v>
      </c>
      <c r="J54" s="35">
        <v>58026</v>
      </c>
      <c r="K54" s="35">
        <v>210586</v>
      </c>
      <c r="L54" s="35">
        <v>190495</v>
      </c>
      <c r="M54" s="35">
        <v>117162</v>
      </c>
      <c r="N54" s="35">
        <v>56589</v>
      </c>
      <c r="O54" s="35">
        <v>4229</v>
      </c>
      <c r="P54" s="35">
        <f t="shared" si="8"/>
        <v>44</v>
      </c>
      <c r="Q54" s="65">
        <f t="shared" si="6"/>
        <v>2.9627275408418726E-5</v>
      </c>
      <c r="R54" s="35">
        <v>14</v>
      </c>
      <c r="S54" s="35">
        <v>30</v>
      </c>
      <c r="U54" s="1">
        <v>1485118</v>
      </c>
    </row>
    <row r="55" spans="1:21" x14ac:dyDescent="0.45">
      <c r="A55" s="22"/>
      <c r="B55" s="23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</row>
    <row r="56" spans="1:21" x14ac:dyDescent="0.45">
      <c r="A56" s="95" t="s">
        <v>112</v>
      </c>
      <c r="B56" s="95"/>
      <c r="C56" s="95"/>
      <c r="D56" s="95"/>
      <c r="E56" s="95"/>
      <c r="F56" s="95"/>
      <c r="G56" s="95"/>
      <c r="H56" s="95"/>
      <c r="I56" s="95"/>
      <c r="J56" s="22"/>
      <c r="K56" s="22"/>
      <c r="L56" s="22"/>
      <c r="M56" s="22"/>
      <c r="N56" s="22"/>
    </row>
    <row r="57" spans="1:21" x14ac:dyDescent="0.45">
      <c r="A57" s="22" t="s">
        <v>113</v>
      </c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</row>
    <row r="58" spans="1:21" x14ac:dyDescent="0.45">
      <c r="A58" s="22" t="s">
        <v>114</v>
      </c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</row>
    <row r="59" spans="1:21" x14ac:dyDescent="0.45">
      <c r="A59" s="24" t="s">
        <v>115</v>
      </c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</row>
    <row r="60" spans="1:21" x14ac:dyDescent="0.45">
      <c r="A60" s="95" t="s">
        <v>116</v>
      </c>
      <c r="B60" s="95"/>
      <c r="C60" s="95"/>
      <c r="D60" s="95"/>
      <c r="E60" s="95"/>
      <c r="F60" s="95"/>
      <c r="G60" s="95"/>
      <c r="H60" s="95"/>
      <c r="I60" s="95"/>
      <c r="J60" s="95"/>
      <c r="K60" s="95"/>
      <c r="L60" s="54"/>
      <c r="M60" s="54"/>
      <c r="N60" s="54"/>
    </row>
    <row r="61" spans="1:21" x14ac:dyDescent="0.45">
      <c r="A61" s="24" t="s">
        <v>117</v>
      </c>
      <c r="B61" s="24"/>
      <c r="C61" s="24"/>
      <c r="D61" s="24"/>
      <c r="E61" s="24"/>
      <c r="F61" s="24"/>
      <c r="G61" s="24"/>
      <c r="H61" s="24"/>
      <c r="I61" s="22"/>
      <c r="J61" s="22"/>
      <c r="K61" s="22"/>
      <c r="L61" s="22"/>
      <c r="M61" s="22"/>
      <c r="N61" s="22"/>
    </row>
  </sheetData>
  <mergeCells count="11">
    <mergeCell ref="A56:I56"/>
    <mergeCell ref="A60:K60"/>
    <mergeCell ref="A3:A6"/>
    <mergeCell ref="B4:B6"/>
    <mergeCell ref="C4:D5"/>
    <mergeCell ref="E4:F5"/>
    <mergeCell ref="G5:H5"/>
    <mergeCell ref="G4:O4"/>
    <mergeCell ref="I6:O6"/>
    <mergeCell ref="B3:S3"/>
    <mergeCell ref="P4:S4"/>
  </mergeCells>
  <phoneticPr fontId="2"/>
  <pageMargins left="0.7" right="0.7" top="0.75" bottom="0.75" header="0.3" footer="0.3"/>
  <pageSetup paperSize="9" scale="31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61"/>
  <sheetViews>
    <sheetView workbookViewId="0">
      <selection activeCell="M17" sqref="M17"/>
    </sheetView>
  </sheetViews>
  <sheetFormatPr defaultRowHeight="18" x14ac:dyDescent="0.45"/>
  <cols>
    <col min="1" max="1" width="13.59765625" customWidth="1"/>
    <col min="2" max="2" width="12.5" style="27" bestFit="1" customWidth="1"/>
    <col min="3" max="3" width="12.5" bestFit="1" customWidth="1"/>
    <col min="4" max="8" width="11.3984375" bestFit="1" customWidth="1"/>
    <col min="9" max="9" width="8.69921875" bestFit="1" customWidth="1"/>
    <col min="10" max="11" width="9" bestFit="1" customWidth="1"/>
    <col min="12" max="14" width="9" customWidth="1"/>
    <col min="15" max="15" width="1.69921875" customWidth="1"/>
    <col min="16" max="16" width="12.59765625" customWidth="1"/>
    <col min="18" max="18" width="12.19921875" customWidth="1"/>
    <col min="19" max="19" width="9.19921875" bestFit="1" customWidth="1"/>
    <col min="20" max="20" width="12.5" bestFit="1" customWidth="1"/>
    <col min="22" max="22" width="11.09765625" bestFit="1" customWidth="1"/>
  </cols>
  <sheetData>
    <row r="1" spans="1:23" x14ac:dyDescent="0.45">
      <c r="A1" s="22" t="s">
        <v>118</v>
      </c>
      <c r="B1" s="23"/>
      <c r="C1" s="24"/>
      <c r="D1" s="24"/>
    </row>
    <row r="2" spans="1:23" x14ac:dyDescent="0.45">
      <c r="B2"/>
      <c r="T2" s="118"/>
      <c r="U2" s="118"/>
      <c r="W2" s="49" t="str">
        <f>'進捗状況 (都道府県別)'!H3</f>
        <v>（6月6日公表時点）</v>
      </c>
    </row>
    <row r="3" spans="1:23" ht="37.5" customHeight="1" x14ac:dyDescent="0.45">
      <c r="A3" s="119" t="s">
        <v>3</v>
      </c>
      <c r="B3" s="132" t="s">
        <v>119</v>
      </c>
      <c r="C3" s="132"/>
      <c r="D3" s="132"/>
      <c r="E3" s="132"/>
      <c r="F3" s="132"/>
      <c r="G3" s="132"/>
      <c r="H3" s="132"/>
      <c r="I3" s="132"/>
      <c r="J3" s="132"/>
      <c r="K3" s="132"/>
      <c r="L3" s="132"/>
      <c r="M3" s="132"/>
      <c r="N3" s="132"/>
      <c r="P3" s="115" t="s">
        <v>120</v>
      </c>
      <c r="Q3" s="116"/>
      <c r="R3" s="116"/>
      <c r="S3" s="116"/>
      <c r="T3" s="116"/>
      <c r="U3" s="116"/>
      <c r="V3" s="116"/>
      <c r="W3" s="117"/>
    </row>
    <row r="4" spans="1:23" ht="18.75" customHeight="1" x14ac:dyDescent="0.45">
      <c r="A4" s="120"/>
      <c r="B4" s="122" t="s">
        <v>13</v>
      </c>
      <c r="C4" s="123" t="s">
        <v>121</v>
      </c>
      <c r="D4" s="123"/>
      <c r="E4" s="123"/>
      <c r="F4" s="124" t="s">
        <v>122</v>
      </c>
      <c r="G4" s="125"/>
      <c r="H4" s="126"/>
      <c r="I4" s="124" t="s">
        <v>123</v>
      </c>
      <c r="J4" s="125"/>
      <c r="K4" s="126"/>
      <c r="L4" s="129" t="s">
        <v>124</v>
      </c>
      <c r="M4" s="130"/>
      <c r="N4" s="131"/>
      <c r="P4" s="98" t="s">
        <v>125</v>
      </c>
      <c r="Q4" s="98"/>
      <c r="R4" s="127" t="s">
        <v>126</v>
      </c>
      <c r="S4" s="127"/>
      <c r="T4" s="128" t="s">
        <v>123</v>
      </c>
      <c r="U4" s="128"/>
      <c r="V4" s="114" t="s">
        <v>127</v>
      </c>
      <c r="W4" s="114"/>
    </row>
    <row r="5" spans="1:23" ht="36" x14ac:dyDescent="0.45">
      <c r="A5" s="121"/>
      <c r="B5" s="122"/>
      <c r="C5" s="38" t="s">
        <v>128</v>
      </c>
      <c r="D5" s="38" t="s">
        <v>96</v>
      </c>
      <c r="E5" s="38" t="s">
        <v>97</v>
      </c>
      <c r="F5" s="38" t="s">
        <v>128</v>
      </c>
      <c r="G5" s="38" t="s">
        <v>96</v>
      </c>
      <c r="H5" s="38" t="s">
        <v>97</v>
      </c>
      <c r="I5" s="38" t="s">
        <v>128</v>
      </c>
      <c r="J5" s="38" t="s">
        <v>96</v>
      </c>
      <c r="K5" s="38" t="s">
        <v>97</v>
      </c>
      <c r="L5" s="68" t="s">
        <v>128</v>
      </c>
      <c r="M5" s="68" t="s">
        <v>96</v>
      </c>
      <c r="N5" s="68" t="s">
        <v>97</v>
      </c>
      <c r="P5" s="39" t="s">
        <v>129</v>
      </c>
      <c r="Q5" s="39" t="s">
        <v>130</v>
      </c>
      <c r="R5" s="39" t="s">
        <v>131</v>
      </c>
      <c r="S5" s="39" t="s">
        <v>132</v>
      </c>
      <c r="T5" s="39" t="s">
        <v>131</v>
      </c>
      <c r="U5" s="39" t="s">
        <v>130</v>
      </c>
      <c r="V5" s="39" t="s">
        <v>133</v>
      </c>
      <c r="W5" s="39" t="s">
        <v>130</v>
      </c>
    </row>
    <row r="6" spans="1:23" x14ac:dyDescent="0.45">
      <c r="A6" s="28" t="s">
        <v>134</v>
      </c>
      <c r="B6" s="40">
        <f>SUM(B7:B53)</f>
        <v>193322649</v>
      </c>
      <c r="C6" s="40">
        <f>SUM(C7:C53)</f>
        <v>160893524</v>
      </c>
      <c r="D6" s="40">
        <f>SUM(D7:D53)</f>
        <v>80772355</v>
      </c>
      <c r="E6" s="41">
        <f>SUM(E7:E53)</f>
        <v>80121169</v>
      </c>
      <c r="F6" s="41">
        <f t="shared" ref="F6:T6" si="0">SUM(F7:F53)</f>
        <v>32310157</v>
      </c>
      <c r="G6" s="41">
        <f>SUM(G7:G53)</f>
        <v>16205914</v>
      </c>
      <c r="H6" s="41">
        <f t="shared" ref="H6:N6" si="1">SUM(H7:H53)</f>
        <v>16104243</v>
      </c>
      <c r="I6" s="41">
        <f>SUM(I7:I53)</f>
        <v>117324</v>
      </c>
      <c r="J6" s="41">
        <f t="shared" si="1"/>
        <v>58627</v>
      </c>
      <c r="K6" s="41">
        <f t="shared" si="1"/>
        <v>58697</v>
      </c>
      <c r="L6" s="69">
        <f>SUM(L7:L53)</f>
        <v>1644</v>
      </c>
      <c r="M6" s="69">
        <f t="shared" si="1"/>
        <v>1596</v>
      </c>
      <c r="N6" s="69">
        <f t="shared" si="1"/>
        <v>48</v>
      </c>
      <c r="O6" s="42"/>
      <c r="P6" s="41">
        <f>SUM(P7:P53)</f>
        <v>176978030</v>
      </c>
      <c r="Q6" s="43">
        <f>C6/P6</f>
        <v>0.90911580380909429</v>
      </c>
      <c r="R6" s="41">
        <f t="shared" si="0"/>
        <v>34260550</v>
      </c>
      <c r="S6" s="44">
        <f>F6/R6</f>
        <v>0.94307175453984249</v>
      </c>
      <c r="T6" s="41">
        <f t="shared" si="0"/>
        <v>202140</v>
      </c>
      <c r="U6" s="44">
        <f>I6/T6</f>
        <v>0.5804096170970614</v>
      </c>
      <c r="V6" s="41">
        <f t="shared" ref="V6" si="2">SUM(V7:V53)</f>
        <v>47610</v>
      </c>
      <c r="W6" s="44">
        <v>3.4530560806553243E-2</v>
      </c>
    </row>
    <row r="7" spans="1:23" x14ac:dyDescent="0.45">
      <c r="A7" s="45" t="s">
        <v>14</v>
      </c>
      <c r="B7" s="40">
        <v>7932871</v>
      </c>
      <c r="C7" s="40">
        <v>6435135</v>
      </c>
      <c r="D7" s="40">
        <v>3232631</v>
      </c>
      <c r="E7" s="41">
        <v>3202504</v>
      </c>
      <c r="F7" s="46">
        <v>1496877</v>
      </c>
      <c r="G7" s="41">
        <v>750456</v>
      </c>
      <c r="H7" s="41">
        <v>746421</v>
      </c>
      <c r="I7" s="41">
        <v>859</v>
      </c>
      <c r="J7" s="41">
        <v>421</v>
      </c>
      <c r="K7" s="41">
        <v>438</v>
      </c>
      <c r="L7" s="69">
        <v>0</v>
      </c>
      <c r="M7" s="69">
        <v>0</v>
      </c>
      <c r="N7" s="69">
        <v>0</v>
      </c>
      <c r="O7" s="42"/>
      <c r="P7" s="41">
        <v>7433760</v>
      </c>
      <c r="Q7" s="43">
        <v>0.86566354038871307</v>
      </c>
      <c r="R7" s="47">
        <v>1518500</v>
      </c>
      <c r="S7" s="43">
        <v>0.98576028975963126</v>
      </c>
      <c r="T7" s="41">
        <v>900</v>
      </c>
      <c r="U7" s="44">
        <v>0.95444444444444443</v>
      </c>
      <c r="V7" s="41">
        <v>750</v>
      </c>
      <c r="W7" s="44">
        <v>0</v>
      </c>
    </row>
    <row r="8" spans="1:23" x14ac:dyDescent="0.45">
      <c r="A8" s="45" t="s">
        <v>15</v>
      </c>
      <c r="B8" s="40">
        <v>2036579</v>
      </c>
      <c r="C8" s="40">
        <v>1845875</v>
      </c>
      <c r="D8" s="40">
        <v>927541</v>
      </c>
      <c r="E8" s="41">
        <v>918334</v>
      </c>
      <c r="F8" s="46">
        <v>188293</v>
      </c>
      <c r="G8" s="41">
        <v>94599</v>
      </c>
      <c r="H8" s="41">
        <v>93694</v>
      </c>
      <c r="I8" s="41">
        <v>2411</v>
      </c>
      <c r="J8" s="41">
        <v>1213</v>
      </c>
      <c r="K8" s="41">
        <v>1198</v>
      </c>
      <c r="L8" s="69">
        <v>0</v>
      </c>
      <c r="M8" s="69">
        <v>0</v>
      </c>
      <c r="N8" s="69">
        <v>0</v>
      </c>
      <c r="O8" s="42"/>
      <c r="P8" s="41">
        <v>1921955</v>
      </c>
      <c r="Q8" s="43">
        <v>0.96041530628968941</v>
      </c>
      <c r="R8" s="47">
        <v>186500</v>
      </c>
      <c r="S8" s="43">
        <v>1.0096139410187668</v>
      </c>
      <c r="T8" s="41">
        <v>3800</v>
      </c>
      <c r="U8" s="44">
        <v>0.6344736842105263</v>
      </c>
      <c r="V8" s="41">
        <v>200</v>
      </c>
      <c r="W8" s="44">
        <v>0</v>
      </c>
    </row>
    <row r="9" spans="1:23" x14ac:dyDescent="0.45">
      <c r="A9" s="45" t="s">
        <v>16</v>
      </c>
      <c r="B9" s="40">
        <v>1958807</v>
      </c>
      <c r="C9" s="40">
        <v>1714316</v>
      </c>
      <c r="D9" s="40">
        <v>861641</v>
      </c>
      <c r="E9" s="41">
        <v>852675</v>
      </c>
      <c r="F9" s="46">
        <v>244397</v>
      </c>
      <c r="G9" s="41">
        <v>122659</v>
      </c>
      <c r="H9" s="41">
        <v>121738</v>
      </c>
      <c r="I9" s="41">
        <v>94</v>
      </c>
      <c r="J9" s="41">
        <v>48</v>
      </c>
      <c r="K9" s="41">
        <v>46</v>
      </c>
      <c r="L9" s="69">
        <v>0</v>
      </c>
      <c r="M9" s="69">
        <v>0</v>
      </c>
      <c r="N9" s="69">
        <v>0</v>
      </c>
      <c r="O9" s="42"/>
      <c r="P9" s="41">
        <v>1879585</v>
      </c>
      <c r="Q9" s="43">
        <v>0.91207154770866972</v>
      </c>
      <c r="R9" s="47">
        <v>227500</v>
      </c>
      <c r="S9" s="43">
        <v>1.0742725274725275</v>
      </c>
      <c r="T9" s="41">
        <v>260</v>
      </c>
      <c r="U9" s="44">
        <v>0.36153846153846153</v>
      </c>
      <c r="V9" s="41">
        <v>0</v>
      </c>
      <c r="W9" s="44">
        <v>0</v>
      </c>
    </row>
    <row r="10" spans="1:23" x14ac:dyDescent="0.45">
      <c r="A10" s="45" t="s">
        <v>17</v>
      </c>
      <c r="B10" s="40">
        <v>3541393</v>
      </c>
      <c r="C10" s="40">
        <v>2799835</v>
      </c>
      <c r="D10" s="40">
        <v>1407128</v>
      </c>
      <c r="E10" s="41">
        <v>1392707</v>
      </c>
      <c r="F10" s="46">
        <v>741508</v>
      </c>
      <c r="G10" s="41">
        <v>371617</v>
      </c>
      <c r="H10" s="41">
        <v>369891</v>
      </c>
      <c r="I10" s="41">
        <v>50</v>
      </c>
      <c r="J10" s="41">
        <v>21</v>
      </c>
      <c r="K10" s="41">
        <v>29</v>
      </c>
      <c r="L10" s="69">
        <v>0</v>
      </c>
      <c r="M10" s="69">
        <v>0</v>
      </c>
      <c r="N10" s="69">
        <v>0</v>
      </c>
      <c r="O10" s="42"/>
      <c r="P10" s="41">
        <v>3169365</v>
      </c>
      <c r="Q10" s="43">
        <v>0.88340566643475904</v>
      </c>
      <c r="R10" s="47">
        <v>854400</v>
      </c>
      <c r="S10" s="43">
        <v>0.86786985018726592</v>
      </c>
      <c r="T10" s="41">
        <v>240</v>
      </c>
      <c r="U10" s="44">
        <v>0.20833333333333334</v>
      </c>
      <c r="V10" s="41">
        <v>50</v>
      </c>
      <c r="W10" s="44">
        <v>0</v>
      </c>
    </row>
    <row r="11" spans="1:23" x14ac:dyDescent="0.45">
      <c r="A11" s="45" t="s">
        <v>18</v>
      </c>
      <c r="B11" s="40">
        <v>1583660</v>
      </c>
      <c r="C11" s="40">
        <v>1487399</v>
      </c>
      <c r="D11" s="40">
        <v>747370</v>
      </c>
      <c r="E11" s="41">
        <v>740029</v>
      </c>
      <c r="F11" s="46">
        <v>96199</v>
      </c>
      <c r="G11" s="41">
        <v>48411</v>
      </c>
      <c r="H11" s="41">
        <v>47788</v>
      </c>
      <c r="I11" s="41">
        <v>62</v>
      </c>
      <c r="J11" s="41">
        <v>31</v>
      </c>
      <c r="K11" s="41">
        <v>31</v>
      </c>
      <c r="L11" s="69">
        <v>0</v>
      </c>
      <c r="M11" s="69">
        <v>0</v>
      </c>
      <c r="N11" s="69">
        <v>0</v>
      </c>
      <c r="O11" s="42"/>
      <c r="P11" s="41">
        <v>1523455</v>
      </c>
      <c r="Q11" s="43">
        <v>0.97633274366489331</v>
      </c>
      <c r="R11" s="47">
        <v>87900</v>
      </c>
      <c r="S11" s="43">
        <v>1.0944141069397042</v>
      </c>
      <c r="T11" s="41">
        <v>140</v>
      </c>
      <c r="U11" s="44">
        <v>0.44285714285714284</v>
      </c>
      <c r="V11" s="41">
        <v>0</v>
      </c>
      <c r="W11" s="44">
        <v>0</v>
      </c>
    </row>
    <row r="12" spans="1:23" x14ac:dyDescent="0.45">
      <c r="A12" s="45" t="s">
        <v>19</v>
      </c>
      <c r="B12" s="40">
        <v>1737833</v>
      </c>
      <c r="C12" s="40">
        <v>1659886</v>
      </c>
      <c r="D12" s="40">
        <v>833476</v>
      </c>
      <c r="E12" s="41">
        <v>826410</v>
      </c>
      <c r="F12" s="46">
        <v>77785</v>
      </c>
      <c r="G12" s="41">
        <v>38941</v>
      </c>
      <c r="H12" s="41">
        <v>38844</v>
      </c>
      <c r="I12" s="41">
        <v>161</v>
      </c>
      <c r="J12" s="41">
        <v>80</v>
      </c>
      <c r="K12" s="41">
        <v>81</v>
      </c>
      <c r="L12" s="69">
        <v>1</v>
      </c>
      <c r="M12" s="69">
        <v>1</v>
      </c>
      <c r="N12" s="69">
        <v>0</v>
      </c>
      <c r="O12" s="42"/>
      <c r="P12" s="41">
        <v>1736595</v>
      </c>
      <c r="Q12" s="43">
        <v>0.95582792764000812</v>
      </c>
      <c r="R12" s="47">
        <v>61700</v>
      </c>
      <c r="S12" s="43">
        <v>1.2606969205834684</v>
      </c>
      <c r="T12" s="41">
        <v>340</v>
      </c>
      <c r="U12" s="44">
        <v>0.47352941176470587</v>
      </c>
      <c r="V12" s="41">
        <v>140</v>
      </c>
      <c r="W12" s="44">
        <v>7.1428571428571426E-3</v>
      </c>
    </row>
    <row r="13" spans="1:23" x14ac:dyDescent="0.45">
      <c r="A13" s="45" t="s">
        <v>20</v>
      </c>
      <c r="B13" s="40">
        <v>2957640</v>
      </c>
      <c r="C13" s="40">
        <v>2749504</v>
      </c>
      <c r="D13" s="40">
        <v>1382170</v>
      </c>
      <c r="E13" s="41">
        <v>1367334</v>
      </c>
      <c r="F13" s="46">
        <v>207882</v>
      </c>
      <c r="G13" s="41">
        <v>104428</v>
      </c>
      <c r="H13" s="41">
        <v>103454</v>
      </c>
      <c r="I13" s="41">
        <v>253</v>
      </c>
      <c r="J13" s="41">
        <v>126</v>
      </c>
      <c r="K13" s="41">
        <v>127</v>
      </c>
      <c r="L13" s="69">
        <v>1</v>
      </c>
      <c r="M13" s="69">
        <v>1</v>
      </c>
      <c r="N13" s="69">
        <v>0</v>
      </c>
      <c r="O13" s="42"/>
      <c r="P13" s="41">
        <v>2910040</v>
      </c>
      <c r="Q13" s="43">
        <v>0.94483374798971831</v>
      </c>
      <c r="R13" s="47">
        <v>178600</v>
      </c>
      <c r="S13" s="43">
        <v>1.1639529675251961</v>
      </c>
      <c r="T13" s="41">
        <v>560</v>
      </c>
      <c r="U13" s="44">
        <v>0.45178571428571429</v>
      </c>
      <c r="V13" s="41">
        <v>130</v>
      </c>
      <c r="W13" s="44">
        <v>7.6923076923076927E-3</v>
      </c>
    </row>
    <row r="14" spans="1:23" x14ac:dyDescent="0.45">
      <c r="A14" s="45" t="s">
        <v>21</v>
      </c>
      <c r="B14" s="40">
        <v>4628214</v>
      </c>
      <c r="C14" s="40">
        <v>3756879</v>
      </c>
      <c r="D14" s="40">
        <v>1887020</v>
      </c>
      <c r="E14" s="41">
        <v>1869859</v>
      </c>
      <c r="F14" s="46">
        <v>870832</v>
      </c>
      <c r="G14" s="41">
        <v>436813</v>
      </c>
      <c r="H14" s="41">
        <v>434019</v>
      </c>
      <c r="I14" s="41">
        <v>370</v>
      </c>
      <c r="J14" s="41">
        <v>178</v>
      </c>
      <c r="K14" s="41">
        <v>192</v>
      </c>
      <c r="L14" s="69">
        <v>133</v>
      </c>
      <c r="M14" s="69">
        <v>133</v>
      </c>
      <c r="N14" s="69">
        <v>0</v>
      </c>
      <c r="O14" s="42"/>
      <c r="P14" s="41">
        <v>4064675</v>
      </c>
      <c r="Q14" s="43">
        <v>0.92427537256976267</v>
      </c>
      <c r="R14" s="47">
        <v>892500</v>
      </c>
      <c r="S14" s="43">
        <v>0.97572212885154064</v>
      </c>
      <c r="T14" s="41">
        <v>860</v>
      </c>
      <c r="U14" s="44">
        <v>0.43023255813953487</v>
      </c>
      <c r="V14" s="41">
        <v>330</v>
      </c>
      <c r="W14" s="44">
        <v>0.40303030303030302</v>
      </c>
    </row>
    <row r="15" spans="1:23" x14ac:dyDescent="0.45">
      <c r="A15" s="48" t="s">
        <v>22</v>
      </c>
      <c r="B15" s="40">
        <v>3072395</v>
      </c>
      <c r="C15" s="40">
        <v>2689390</v>
      </c>
      <c r="D15" s="40">
        <v>1350243</v>
      </c>
      <c r="E15" s="41">
        <v>1339147</v>
      </c>
      <c r="F15" s="46">
        <v>382143</v>
      </c>
      <c r="G15" s="41">
        <v>192128</v>
      </c>
      <c r="H15" s="41">
        <v>190015</v>
      </c>
      <c r="I15" s="41">
        <v>827</v>
      </c>
      <c r="J15" s="41">
        <v>414</v>
      </c>
      <c r="K15" s="41">
        <v>413</v>
      </c>
      <c r="L15" s="69">
        <v>35</v>
      </c>
      <c r="M15" s="69">
        <v>34</v>
      </c>
      <c r="N15" s="69">
        <v>1</v>
      </c>
      <c r="O15" s="42"/>
      <c r="P15" s="41">
        <v>2869350</v>
      </c>
      <c r="Q15" s="43">
        <v>0.93728196281387766</v>
      </c>
      <c r="R15" s="47">
        <v>375900</v>
      </c>
      <c r="S15" s="43">
        <v>1.0166081404628891</v>
      </c>
      <c r="T15" s="41">
        <v>1220</v>
      </c>
      <c r="U15" s="44">
        <v>0.6778688524590164</v>
      </c>
      <c r="V15" s="41">
        <v>710</v>
      </c>
      <c r="W15" s="44">
        <v>4.9295774647887321E-2</v>
      </c>
    </row>
    <row r="16" spans="1:23" x14ac:dyDescent="0.45">
      <c r="A16" s="45" t="s">
        <v>23</v>
      </c>
      <c r="B16" s="40">
        <v>3001856</v>
      </c>
      <c r="C16" s="40">
        <v>2151028</v>
      </c>
      <c r="D16" s="40">
        <v>1080138</v>
      </c>
      <c r="E16" s="41">
        <v>1070890</v>
      </c>
      <c r="F16" s="46">
        <v>850606</v>
      </c>
      <c r="G16" s="41">
        <v>426576</v>
      </c>
      <c r="H16" s="41">
        <v>424030</v>
      </c>
      <c r="I16" s="41">
        <v>222</v>
      </c>
      <c r="J16" s="41">
        <v>95</v>
      </c>
      <c r="K16" s="41">
        <v>127</v>
      </c>
      <c r="L16" s="69">
        <v>0</v>
      </c>
      <c r="M16" s="69">
        <v>0</v>
      </c>
      <c r="N16" s="69">
        <v>0</v>
      </c>
      <c r="O16" s="42"/>
      <c r="P16" s="41">
        <v>2506095</v>
      </c>
      <c r="Q16" s="43">
        <v>0.85831861920637487</v>
      </c>
      <c r="R16" s="47">
        <v>887500</v>
      </c>
      <c r="S16" s="43">
        <v>0.95842929577464786</v>
      </c>
      <c r="T16" s="41">
        <v>440</v>
      </c>
      <c r="U16" s="44">
        <v>0.50454545454545452</v>
      </c>
      <c r="V16" s="41">
        <v>240</v>
      </c>
      <c r="W16" s="44">
        <v>0</v>
      </c>
    </row>
    <row r="17" spans="1:23" x14ac:dyDescent="0.45">
      <c r="A17" s="45" t="s">
        <v>24</v>
      </c>
      <c r="B17" s="40">
        <v>11550352</v>
      </c>
      <c r="C17" s="40">
        <v>9853774</v>
      </c>
      <c r="D17" s="40">
        <v>4952318</v>
      </c>
      <c r="E17" s="41">
        <v>4901456</v>
      </c>
      <c r="F17" s="46">
        <v>1678190</v>
      </c>
      <c r="G17" s="41">
        <v>840507</v>
      </c>
      <c r="H17" s="41">
        <v>837683</v>
      </c>
      <c r="I17" s="41">
        <v>18074</v>
      </c>
      <c r="J17" s="41">
        <v>9061</v>
      </c>
      <c r="K17" s="41">
        <v>9013</v>
      </c>
      <c r="L17" s="69">
        <v>314</v>
      </c>
      <c r="M17" s="69">
        <v>298</v>
      </c>
      <c r="N17" s="69">
        <v>16</v>
      </c>
      <c r="O17" s="42"/>
      <c r="P17" s="41">
        <v>10828210</v>
      </c>
      <c r="Q17" s="43">
        <v>0.91000950295570548</v>
      </c>
      <c r="R17" s="47">
        <v>659400</v>
      </c>
      <c r="S17" s="43">
        <v>2.5450257810130421</v>
      </c>
      <c r="T17" s="41">
        <v>37820</v>
      </c>
      <c r="U17" s="44">
        <v>0.47789529349550502</v>
      </c>
      <c r="V17" s="41">
        <v>9320</v>
      </c>
      <c r="W17" s="44">
        <v>3.3690987124463521E-2</v>
      </c>
    </row>
    <row r="18" spans="1:23" x14ac:dyDescent="0.45">
      <c r="A18" s="45" t="s">
        <v>25</v>
      </c>
      <c r="B18" s="40">
        <v>9863862</v>
      </c>
      <c r="C18" s="40">
        <v>8160324</v>
      </c>
      <c r="D18" s="40">
        <v>4097894</v>
      </c>
      <c r="E18" s="41">
        <v>4062430</v>
      </c>
      <c r="F18" s="46">
        <v>1702709</v>
      </c>
      <c r="G18" s="41">
        <v>853126</v>
      </c>
      <c r="H18" s="41">
        <v>849583</v>
      </c>
      <c r="I18" s="41">
        <v>809</v>
      </c>
      <c r="J18" s="41">
        <v>370</v>
      </c>
      <c r="K18" s="41">
        <v>439</v>
      </c>
      <c r="L18" s="69">
        <v>20</v>
      </c>
      <c r="M18" s="69">
        <v>20</v>
      </c>
      <c r="N18" s="69">
        <v>0</v>
      </c>
      <c r="O18" s="42"/>
      <c r="P18" s="41">
        <v>8806045</v>
      </c>
      <c r="Q18" s="43">
        <v>0.92667298429658262</v>
      </c>
      <c r="R18" s="47">
        <v>643300</v>
      </c>
      <c r="S18" s="43">
        <v>2.6468350691745686</v>
      </c>
      <c r="T18" s="41">
        <v>4560</v>
      </c>
      <c r="U18" s="44">
        <v>0.17741228070175438</v>
      </c>
      <c r="V18" s="41">
        <v>620</v>
      </c>
      <c r="W18" s="44">
        <v>3.2258064516129031E-2</v>
      </c>
    </row>
    <row r="19" spans="1:23" x14ac:dyDescent="0.45">
      <c r="A19" s="45" t="s">
        <v>26</v>
      </c>
      <c r="B19" s="40">
        <v>21255467</v>
      </c>
      <c r="C19" s="40">
        <v>15880874</v>
      </c>
      <c r="D19" s="40">
        <v>7974426</v>
      </c>
      <c r="E19" s="41">
        <v>7906448</v>
      </c>
      <c r="F19" s="46">
        <v>5360390</v>
      </c>
      <c r="G19" s="41">
        <v>2688982</v>
      </c>
      <c r="H19" s="41">
        <v>2671408</v>
      </c>
      <c r="I19" s="41">
        <v>13570</v>
      </c>
      <c r="J19" s="41">
        <v>6705</v>
      </c>
      <c r="K19" s="41">
        <v>6865</v>
      </c>
      <c r="L19" s="69">
        <v>633</v>
      </c>
      <c r="M19" s="69">
        <v>621</v>
      </c>
      <c r="N19" s="69">
        <v>12</v>
      </c>
      <c r="O19" s="42"/>
      <c r="P19" s="41">
        <v>17678890</v>
      </c>
      <c r="Q19" s="43">
        <v>0.89829587717328407</v>
      </c>
      <c r="R19" s="47">
        <v>10134750</v>
      </c>
      <c r="S19" s="43">
        <v>0.52891191198598875</v>
      </c>
      <c r="T19" s="41">
        <v>43740</v>
      </c>
      <c r="U19" s="44">
        <v>0.31024234110653864</v>
      </c>
      <c r="V19" s="41">
        <v>9260</v>
      </c>
      <c r="W19" s="44">
        <v>6.83585313174946E-2</v>
      </c>
    </row>
    <row r="20" spans="1:23" x14ac:dyDescent="0.45">
      <c r="A20" s="45" t="s">
        <v>27</v>
      </c>
      <c r="B20" s="40">
        <v>14350478</v>
      </c>
      <c r="C20" s="40">
        <v>11011250</v>
      </c>
      <c r="D20" s="40">
        <v>5526251</v>
      </c>
      <c r="E20" s="41">
        <v>5484999</v>
      </c>
      <c r="F20" s="46">
        <v>3333071</v>
      </c>
      <c r="G20" s="41">
        <v>1669445</v>
      </c>
      <c r="H20" s="41">
        <v>1663626</v>
      </c>
      <c r="I20" s="41">
        <v>6080</v>
      </c>
      <c r="J20" s="41">
        <v>3052</v>
      </c>
      <c r="K20" s="41">
        <v>3028</v>
      </c>
      <c r="L20" s="69">
        <v>77</v>
      </c>
      <c r="M20" s="69">
        <v>76</v>
      </c>
      <c r="N20" s="69">
        <v>1</v>
      </c>
      <c r="O20" s="42"/>
      <c r="P20" s="41">
        <v>11882835</v>
      </c>
      <c r="Q20" s="43">
        <v>0.92665176281586004</v>
      </c>
      <c r="R20" s="47">
        <v>1939900</v>
      </c>
      <c r="S20" s="43">
        <v>1.718166400329914</v>
      </c>
      <c r="T20" s="41">
        <v>11640</v>
      </c>
      <c r="U20" s="44">
        <v>0.5223367697594502</v>
      </c>
      <c r="V20" s="41">
        <v>5180</v>
      </c>
      <c r="W20" s="44">
        <v>1.4864864864864866E-2</v>
      </c>
    </row>
    <row r="21" spans="1:23" x14ac:dyDescent="0.45">
      <c r="A21" s="45" t="s">
        <v>28</v>
      </c>
      <c r="B21" s="40">
        <v>3538992</v>
      </c>
      <c r="C21" s="40">
        <v>2967433</v>
      </c>
      <c r="D21" s="40">
        <v>1489374</v>
      </c>
      <c r="E21" s="41">
        <v>1478059</v>
      </c>
      <c r="F21" s="46">
        <v>571451</v>
      </c>
      <c r="G21" s="41">
        <v>286688</v>
      </c>
      <c r="H21" s="41">
        <v>284763</v>
      </c>
      <c r="I21" s="41">
        <v>77</v>
      </c>
      <c r="J21" s="41">
        <v>35</v>
      </c>
      <c r="K21" s="41">
        <v>42</v>
      </c>
      <c r="L21" s="69">
        <v>31</v>
      </c>
      <c r="M21" s="69">
        <v>30</v>
      </c>
      <c r="N21" s="69">
        <v>1</v>
      </c>
      <c r="O21" s="42"/>
      <c r="P21" s="41">
        <v>3293205</v>
      </c>
      <c r="Q21" s="43">
        <v>0.90107752174553357</v>
      </c>
      <c r="R21" s="47">
        <v>584800</v>
      </c>
      <c r="S21" s="43">
        <v>0.97717339261285907</v>
      </c>
      <c r="T21" s="41">
        <v>340</v>
      </c>
      <c r="U21" s="44">
        <v>0.22647058823529412</v>
      </c>
      <c r="V21" s="41">
        <v>80</v>
      </c>
      <c r="W21" s="44">
        <v>0.38750000000000001</v>
      </c>
    </row>
    <row r="22" spans="1:23" x14ac:dyDescent="0.45">
      <c r="A22" s="45" t="s">
        <v>29</v>
      </c>
      <c r="B22" s="40">
        <v>1674836</v>
      </c>
      <c r="C22" s="40">
        <v>1488663</v>
      </c>
      <c r="D22" s="40">
        <v>746534</v>
      </c>
      <c r="E22" s="41">
        <v>742129</v>
      </c>
      <c r="F22" s="46">
        <v>185957</v>
      </c>
      <c r="G22" s="41">
        <v>93198</v>
      </c>
      <c r="H22" s="41">
        <v>92759</v>
      </c>
      <c r="I22" s="41">
        <v>216</v>
      </c>
      <c r="J22" s="41">
        <v>108</v>
      </c>
      <c r="K22" s="41">
        <v>108</v>
      </c>
      <c r="L22" s="69">
        <v>0</v>
      </c>
      <c r="M22" s="69">
        <v>0</v>
      </c>
      <c r="N22" s="69">
        <v>0</v>
      </c>
      <c r="O22" s="42"/>
      <c r="P22" s="41">
        <v>1611720</v>
      </c>
      <c r="Q22" s="43">
        <v>0.9236486486486486</v>
      </c>
      <c r="R22" s="47">
        <v>176600</v>
      </c>
      <c r="S22" s="43">
        <v>1.0529841449603623</v>
      </c>
      <c r="T22" s="41">
        <v>540</v>
      </c>
      <c r="U22" s="44">
        <v>0.4</v>
      </c>
      <c r="V22" s="41">
        <v>180</v>
      </c>
      <c r="W22" s="44">
        <v>0</v>
      </c>
    </row>
    <row r="23" spans="1:23" x14ac:dyDescent="0.45">
      <c r="A23" s="45" t="s">
        <v>30</v>
      </c>
      <c r="B23" s="40">
        <v>1732452</v>
      </c>
      <c r="C23" s="40">
        <v>1525946</v>
      </c>
      <c r="D23" s="40">
        <v>765906</v>
      </c>
      <c r="E23" s="41">
        <v>760040</v>
      </c>
      <c r="F23" s="46">
        <v>205494</v>
      </c>
      <c r="G23" s="41">
        <v>103095</v>
      </c>
      <c r="H23" s="41">
        <v>102399</v>
      </c>
      <c r="I23" s="41">
        <v>1009</v>
      </c>
      <c r="J23" s="41">
        <v>504</v>
      </c>
      <c r="K23" s="41">
        <v>505</v>
      </c>
      <c r="L23" s="69">
        <v>3</v>
      </c>
      <c r="M23" s="69">
        <v>2</v>
      </c>
      <c r="N23" s="69">
        <v>1</v>
      </c>
      <c r="O23" s="42"/>
      <c r="P23" s="41">
        <v>1620330</v>
      </c>
      <c r="Q23" s="43">
        <v>0.94175013731770685</v>
      </c>
      <c r="R23" s="47">
        <v>220900</v>
      </c>
      <c r="S23" s="43">
        <v>0.9302580353100951</v>
      </c>
      <c r="T23" s="41">
        <v>1180</v>
      </c>
      <c r="U23" s="44">
        <v>0.85508474576271187</v>
      </c>
      <c r="V23" s="41">
        <v>100</v>
      </c>
      <c r="W23" s="44">
        <v>0.03</v>
      </c>
    </row>
    <row r="24" spans="1:23" x14ac:dyDescent="0.45">
      <c r="A24" s="45" t="s">
        <v>31</v>
      </c>
      <c r="B24" s="40">
        <v>1193115</v>
      </c>
      <c r="C24" s="40">
        <v>1050376</v>
      </c>
      <c r="D24" s="40">
        <v>527153</v>
      </c>
      <c r="E24" s="41">
        <v>523223</v>
      </c>
      <c r="F24" s="46">
        <v>142659</v>
      </c>
      <c r="G24" s="41">
        <v>71594</v>
      </c>
      <c r="H24" s="41">
        <v>71065</v>
      </c>
      <c r="I24" s="41">
        <v>63</v>
      </c>
      <c r="J24" s="41">
        <v>21</v>
      </c>
      <c r="K24" s="41">
        <v>42</v>
      </c>
      <c r="L24" s="69">
        <v>17</v>
      </c>
      <c r="M24" s="69">
        <v>16</v>
      </c>
      <c r="N24" s="69">
        <v>1</v>
      </c>
      <c r="O24" s="42"/>
      <c r="P24" s="41">
        <v>1125370</v>
      </c>
      <c r="Q24" s="43">
        <v>0.93336058363027274</v>
      </c>
      <c r="R24" s="47">
        <v>145200</v>
      </c>
      <c r="S24" s="43">
        <v>0.98250000000000004</v>
      </c>
      <c r="T24" s="41">
        <v>140</v>
      </c>
      <c r="U24" s="44">
        <v>0.45</v>
      </c>
      <c r="V24" s="41">
        <v>80</v>
      </c>
      <c r="W24" s="44">
        <v>0.21249999999999999</v>
      </c>
    </row>
    <row r="25" spans="1:23" x14ac:dyDescent="0.45">
      <c r="A25" s="45" t="s">
        <v>32</v>
      </c>
      <c r="B25" s="40">
        <v>1272869</v>
      </c>
      <c r="C25" s="40">
        <v>1122888</v>
      </c>
      <c r="D25" s="40">
        <v>563282</v>
      </c>
      <c r="E25" s="41">
        <v>559606</v>
      </c>
      <c r="F25" s="46">
        <v>149924</v>
      </c>
      <c r="G25" s="41">
        <v>75228</v>
      </c>
      <c r="H25" s="41">
        <v>74696</v>
      </c>
      <c r="I25" s="41">
        <v>32</v>
      </c>
      <c r="J25" s="41">
        <v>12</v>
      </c>
      <c r="K25" s="41">
        <v>20</v>
      </c>
      <c r="L25" s="69">
        <v>25</v>
      </c>
      <c r="M25" s="69">
        <v>25</v>
      </c>
      <c r="N25" s="69">
        <v>0</v>
      </c>
      <c r="O25" s="42"/>
      <c r="P25" s="41">
        <v>1271190</v>
      </c>
      <c r="Q25" s="43">
        <v>0.88333608665895735</v>
      </c>
      <c r="R25" s="47">
        <v>139400</v>
      </c>
      <c r="S25" s="43">
        <v>1.0754949784791965</v>
      </c>
      <c r="T25" s="41">
        <v>380</v>
      </c>
      <c r="U25" s="44">
        <v>8.4210526315789472E-2</v>
      </c>
      <c r="V25" s="41">
        <v>30</v>
      </c>
      <c r="W25" s="44">
        <v>0.83333333333333337</v>
      </c>
    </row>
    <row r="26" spans="1:23" x14ac:dyDescent="0.45">
      <c r="A26" s="45" t="s">
        <v>33</v>
      </c>
      <c r="B26" s="40">
        <v>3232186</v>
      </c>
      <c r="C26" s="40">
        <v>2941956</v>
      </c>
      <c r="D26" s="40">
        <v>1477609</v>
      </c>
      <c r="E26" s="41">
        <v>1464347</v>
      </c>
      <c r="F26" s="46">
        <v>290107</v>
      </c>
      <c r="G26" s="41">
        <v>145645</v>
      </c>
      <c r="H26" s="41">
        <v>144462</v>
      </c>
      <c r="I26" s="41">
        <v>121</v>
      </c>
      <c r="J26" s="41">
        <v>55</v>
      </c>
      <c r="K26" s="41">
        <v>66</v>
      </c>
      <c r="L26" s="69">
        <v>2</v>
      </c>
      <c r="M26" s="69">
        <v>2</v>
      </c>
      <c r="N26" s="69">
        <v>0</v>
      </c>
      <c r="O26" s="42"/>
      <c r="P26" s="41">
        <v>3174370</v>
      </c>
      <c r="Q26" s="43">
        <v>0.92678421230039343</v>
      </c>
      <c r="R26" s="47">
        <v>268100</v>
      </c>
      <c r="S26" s="43">
        <v>1.0820850428944424</v>
      </c>
      <c r="T26" s="41">
        <v>140</v>
      </c>
      <c r="U26" s="44">
        <v>0.86428571428571432</v>
      </c>
      <c r="V26" s="41">
        <v>120</v>
      </c>
      <c r="W26" s="44">
        <v>1.6666666666666666E-2</v>
      </c>
    </row>
    <row r="27" spans="1:23" x14ac:dyDescent="0.45">
      <c r="A27" s="45" t="s">
        <v>34</v>
      </c>
      <c r="B27" s="40">
        <v>3118266</v>
      </c>
      <c r="C27" s="40">
        <v>2777359</v>
      </c>
      <c r="D27" s="40">
        <v>1392144</v>
      </c>
      <c r="E27" s="41">
        <v>1385215</v>
      </c>
      <c r="F27" s="46">
        <v>338775</v>
      </c>
      <c r="G27" s="41">
        <v>170533</v>
      </c>
      <c r="H27" s="41">
        <v>168242</v>
      </c>
      <c r="I27" s="41">
        <v>2132</v>
      </c>
      <c r="J27" s="41">
        <v>1065</v>
      </c>
      <c r="K27" s="41">
        <v>1067</v>
      </c>
      <c r="L27" s="69">
        <v>0</v>
      </c>
      <c r="M27" s="69">
        <v>0</v>
      </c>
      <c r="N27" s="69">
        <v>0</v>
      </c>
      <c r="O27" s="42"/>
      <c r="P27" s="41">
        <v>3034825</v>
      </c>
      <c r="Q27" s="43">
        <v>0.91516281828441504</v>
      </c>
      <c r="R27" s="47">
        <v>279600</v>
      </c>
      <c r="S27" s="43">
        <v>1.2116416309012876</v>
      </c>
      <c r="T27" s="41">
        <v>2680</v>
      </c>
      <c r="U27" s="44">
        <v>0.79552238805970155</v>
      </c>
      <c r="V27" s="41">
        <v>100</v>
      </c>
      <c r="W27" s="44">
        <v>0</v>
      </c>
    </row>
    <row r="28" spans="1:23" x14ac:dyDescent="0.45">
      <c r="A28" s="45" t="s">
        <v>35</v>
      </c>
      <c r="B28" s="40">
        <v>5917722</v>
      </c>
      <c r="C28" s="40">
        <v>5136270</v>
      </c>
      <c r="D28" s="40">
        <v>2577404</v>
      </c>
      <c r="E28" s="41">
        <v>2558866</v>
      </c>
      <c r="F28" s="46">
        <v>781232</v>
      </c>
      <c r="G28" s="41">
        <v>391621</v>
      </c>
      <c r="H28" s="41">
        <v>389611</v>
      </c>
      <c r="I28" s="41">
        <v>201</v>
      </c>
      <c r="J28" s="41">
        <v>96</v>
      </c>
      <c r="K28" s="41">
        <v>105</v>
      </c>
      <c r="L28" s="69">
        <v>19</v>
      </c>
      <c r="M28" s="69">
        <v>19</v>
      </c>
      <c r="N28" s="69">
        <v>0</v>
      </c>
      <c r="O28" s="42"/>
      <c r="P28" s="41">
        <v>5396620</v>
      </c>
      <c r="Q28" s="43">
        <v>0.95175684039269026</v>
      </c>
      <c r="R28" s="47">
        <v>752600</v>
      </c>
      <c r="S28" s="43">
        <v>1.0380441137390379</v>
      </c>
      <c r="T28" s="41">
        <v>1160</v>
      </c>
      <c r="U28" s="44">
        <v>0.17327586206896553</v>
      </c>
      <c r="V28" s="41">
        <v>160</v>
      </c>
      <c r="W28" s="44">
        <v>0.11874999999999999</v>
      </c>
    </row>
    <row r="29" spans="1:23" x14ac:dyDescent="0.45">
      <c r="A29" s="45" t="s">
        <v>36</v>
      </c>
      <c r="B29" s="40">
        <v>11218105</v>
      </c>
      <c r="C29" s="40">
        <v>8784679</v>
      </c>
      <c r="D29" s="40">
        <v>4407080</v>
      </c>
      <c r="E29" s="41">
        <v>4377599</v>
      </c>
      <c r="F29" s="46">
        <v>2432691</v>
      </c>
      <c r="G29" s="41">
        <v>1220248</v>
      </c>
      <c r="H29" s="41">
        <v>1212443</v>
      </c>
      <c r="I29" s="41">
        <v>734</v>
      </c>
      <c r="J29" s="41">
        <v>333</v>
      </c>
      <c r="K29" s="41">
        <v>401</v>
      </c>
      <c r="L29" s="69">
        <v>1</v>
      </c>
      <c r="M29" s="69">
        <v>1</v>
      </c>
      <c r="N29" s="69">
        <v>0</v>
      </c>
      <c r="O29" s="42"/>
      <c r="P29" s="41">
        <v>10111110</v>
      </c>
      <c r="Q29" s="43">
        <v>0.86881450206752775</v>
      </c>
      <c r="R29" s="47">
        <v>2709900</v>
      </c>
      <c r="S29" s="43">
        <v>0.89770508136831617</v>
      </c>
      <c r="T29" s="41">
        <v>1540</v>
      </c>
      <c r="U29" s="44">
        <v>0.47662337662337662</v>
      </c>
      <c r="V29" s="41">
        <v>650</v>
      </c>
      <c r="W29" s="44">
        <v>1.5384615384615385E-3</v>
      </c>
    </row>
    <row r="30" spans="1:23" x14ac:dyDescent="0.45">
      <c r="A30" s="45" t="s">
        <v>37</v>
      </c>
      <c r="B30" s="40">
        <v>2768876</v>
      </c>
      <c r="C30" s="40">
        <v>2496923</v>
      </c>
      <c r="D30" s="40">
        <v>1252416</v>
      </c>
      <c r="E30" s="41">
        <v>1244507</v>
      </c>
      <c r="F30" s="46">
        <v>271439</v>
      </c>
      <c r="G30" s="41">
        <v>136367</v>
      </c>
      <c r="H30" s="41">
        <v>135072</v>
      </c>
      <c r="I30" s="41">
        <v>513</v>
      </c>
      <c r="J30" s="41">
        <v>256</v>
      </c>
      <c r="K30" s="41">
        <v>257</v>
      </c>
      <c r="L30" s="69">
        <v>1</v>
      </c>
      <c r="M30" s="69">
        <v>1</v>
      </c>
      <c r="N30" s="69">
        <v>0</v>
      </c>
      <c r="O30" s="42"/>
      <c r="P30" s="41">
        <v>2667815</v>
      </c>
      <c r="Q30" s="43">
        <v>0.93594308450923325</v>
      </c>
      <c r="R30" s="47">
        <v>239400</v>
      </c>
      <c r="S30" s="43">
        <v>1.1338304093567251</v>
      </c>
      <c r="T30" s="41">
        <v>880</v>
      </c>
      <c r="U30" s="44">
        <v>0.5829545454545455</v>
      </c>
      <c r="V30" s="41">
        <v>410</v>
      </c>
      <c r="W30" s="44">
        <v>2.4390243902439024E-3</v>
      </c>
    </row>
    <row r="31" spans="1:23" x14ac:dyDescent="0.45">
      <c r="A31" s="45" t="s">
        <v>38</v>
      </c>
      <c r="B31" s="40">
        <v>2179076</v>
      </c>
      <c r="C31" s="40">
        <v>1810355</v>
      </c>
      <c r="D31" s="40">
        <v>908687</v>
      </c>
      <c r="E31" s="41">
        <v>901668</v>
      </c>
      <c r="F31" s="46">
        <v>368627</v>
      </c>
      <c r="G31" s="41">
        <v>184697</v>
      </c>
      <c r="H31" s="41">
        <v>183930</v>
      </c>
      <c r="I31" s="41">
        <v>94</v>
      </c>
      <c r="J31" s="41">
        <v>45</v>
      </c>
      <c r="K31" s="41">
        <v>49</v>
      </c>
      <c r="L31" s="69">
        <v>0</v>
      </c>
      <c r="M31" s="69">
        <v>0</v>
      </c>
      <c r="N31" s="69">
        <v>0</v>
      </c>
      <c r="O31" s="42"/>
      <c r="P31" s="41">
        <v>1909090</v>
      </c>
      <c r="Q31" s="43">
        <v>0.94828164203887721</v>
      </c>
      <c r="R31" s="47">
        <v>348300</v>
      </c>
      <c r="S31" s="43">
        <v>1.0583606086706863</v>
      </c>
      <c r="T31" s="41">
        <v>240</v>
      </c>
      <c r="U31" s="44">
        <v>0.39166666666666666</v>
      </c>
      <c r="V31" s="41">
        <v>80</v>
      </c>
      <c r="W31" s="44">
        <v>0</v>
      </c>
    </row>
    <row r="32" spans="1:23" x14ac:dyDescent="0.45">
      <c r="A32" s="45" t="s">
        <v>39</v>
      </c>
      <c r="B32" s="40">
        <v>3758209</v>
      </c>
      <c r="C32" s="40">
        <v>3105886</v>
      </c>
      <c r="D32" s="40">
        <v>1558091</v>
      </c>
      <c r="E32" s="41">
        <v>1547795</v>
      </c>
      <c r="F32" s="46">
        <v>651825</v>
      </c>
      <c r="G32" s="41">
        <v>327173</v>
      </c>
      <c r="H32" s="41">
        <v>324652</v>
      </c>
      <c r="I32" s="41">
        <v>497</v>
      </c>
      <c r="J32" s="41">
        <v>250</v>
      </c>
      <c r="K32" s="41">
        <v>247</v>
      </c>
      <c r="L32" s="69">
        <v>1</v>
      </c>
      <c r="M32" s="69">
        <v>1</v>
      </c>
      <c r="N32" s="69">
        <v>0</v>
      </c>
      <c r="O32" s="42"/>
      <c r="P32" s="41">
        <v>3380095</v>
      </c>
      <c r="Q32" s="43">
        <v>0.91887535705357393</v>
      </c>
      <c r="R32" s="47">
        <v>704200</v>
      </c>
      <c r="S32" s="43">
        <v>0.92562482249360978</v>
      </c>
      <c r="T32" s="41">
        <v>1060</v>
      </c>
      <c r="U32" s="44">
        <v>0.46886792452830189</v>
      </c>
      <c r="V32" s="41">
        <v>420</v>
      </c>
      <c r="W32" s="44">
        <v>2.3809523809523812E-3</v>
      </c>
    </row>
    <row r="33" spans="1:23" x14ac:dyDescent="0.45">
      <c r="A33" s="45" t="s">
        <v>40</v>
      </c>
      <c r="B33" s="40">
        <v>12911795</v>
      </c>
      <c r="C33" s="40">
        <v>9973352</v>
      </c>
      <c r="D33" s="40">
        <v>5003194</v>
      </c>
      <c r="E33" s="41">
        <v>4970158</v>
      </c>
      <c r="F33" s="46">
        <v>2874364</v>
      </c>
      <c r="G33" s="41">
        <v>1440849</v>
      </c>
      <c r="H33" s="41">
        <v>1433515</v>
      </c>
      <c r="I33" s="41">
        <v>63914</v>
      </c>
      <c r="J33" s="41">
        <v>32159</v>
      </c>
      <c r="K33" s="41">
        <v>31755</v>
      </c>
      <c r="L33" s="69">
        <v>165</v>
      </c>
      <c r="M33" s="69">
        <v>162</v>
      </c>
      <c r="N33" s="69">
        <v>3</v>
      </c>
      <c r="O33" s="42"/>
      <c r="P33" s="41">
        <v>11507565</v>
      </c>
      <c r="Q33" s="43">
        <v>0.86667787668372931</v>
      </c>
      <c r="R33" s="47">
        <v>3481600</v>
      </c>
      <c r="S33" s="43">
        <v>0.8255870863970588</v>
      </c>
      <c r="T33" s="41">
        <v>72720</v>
      </c>
      <c r="U33" s="44">
        <v>0.87890539053905392</v>
      </c>
      <c r="V33" s="41">
        <v>14000</v>
      </c>
      <c r="W33" s="44">
        <v>1.1785714285714287E-2</v>
      </c>
    </row>
    <row r="34" spans="1:23" x14ac:dyDescent="0.45">
      <c r="A34" s="45" t="s">
        <v>41</v>
      </c>
      <c r="B34" s="40">
        <v>8301879</v>
      </c>
      <c r="C34" s="40">
        <v>6913296</v>
      </c>
      <c r="D34" s="40">
        <v>3466645</v>
      </c>
      <c r="E34" s="41">
        <v>3446651</v>
      </c>
      <c r="F34" s="46">
        <v>1387403</v>
      </c>
      <c r="G34" s="41">
        <v>696711</v>
      </c>
      <c r="H34" s="41">
        <v>690692</v>
      </c>
      <c r="I34" s="41">
        <v>1122</v>
      </c>
      <c r="J34" s="41">
        <v>547</v>
      </c>
      <c r="K34" s="41">
        <v>575</v>
      </c>
      <c r="L34" s="69">
        <v>58</v>
      </c>
      <c r="M34" s="69">
        <v>54</v>
      </c>
      <c r="N34" s="69">
        <v>4</v>
      </c>
      <c r="O34" s="42"/>
      <c r="P34" s="41">
        <v>7601675</v>
      </c>
      <c r="Q34" s="43">
        <v>0.90944377390509323</v>
      </c>
      <c r="R34" s="47">
        <v>1135400</v>
      </c>
      <c r="S34" s="43">
        <v>1.221950854324467</v>
      </c>
      <c r="T34" s="41">
        <v>2540</v>
      </c>
      <c r="U34" s="44">
        <v>0.44173228346456694</v>
      </c>
      <c r="V34" s="41">
        <v>1620</v>
      </c>
      <c r="W34" s="44">
        <v>3.580246913580247E-2</v>
      </c>
    </row>
    <row r="35" spans="1:23" x14ac:dyDescent="0.45">
      <c r="A35" s="45" t="s">
        <v>42</v>
      </c>
      <c r="B35" s="40">
        <v>2036949</v>
      </c>
      <c r="C35" s="40">
        <v>1814618</v>
      </c>
      <c r="D35" s="40">
        <v>909975</v>
      </c>
      <c r="E35" s="41">
        <v>904643</v>
      </c>
      <c r="F35" s="46">
        <v>222124</v>
      </c>
      <c r="G35" s="41">
        <v>111308</v>
      </c>
      <c r="H35" s="41">
        <v>110816</v>
      </c>
      <c r="I35" s="41">
        <v>207</v>
      </c>
      <c r="J35" s="41">
        <v>95</v>
      </c>
      <c r="K35" s="41">
        <v>112</v>
      </c>
      <c r="L35" s="69">
        <v>0</v>
      </c>
      <c r="M35" s="69">
        <v>0</v>
      </c>
      <c r="N35" s="69">
        <v>0</v>
      </c>
      <c r="O35" s="42"/>
      <c r="P35" s="41">
        <v>1964100</v>
      </c>
      <c r="Q35" s="43">
        <v>0.92389287714474821</v>
      </c>
      <c r="R35" s="47">
        <v>127300</v>
      </c>
      <c r="S35" s="43">
        <v>1.7448860958366064</v>
      </c>
      <c r="T35" s="41">
        <v>800</v>
      </c>
      <c r="U35" s="44">
        <v>0.25874999999999998</v>
      </c>
      <c r="V35" s="41">
        <v>170</v>
      </c>
      <c r="W35" s="44">
        <v>0</v>
      </c>
    </row>
    <row r="36" spans="1:23" x14ac:dyDescent="0.45">
      <c r="A36" s="45" t="s">
        <v>43</v>
      </c>
      <c r="B36" s="40">
        <v>1387543</v>
      </c>
      <c r="C36" s="40">
        <v>1325186</v>
      </c>
      <c r="D36" s="40">
        <v>664424</v>
      </c>
      <c r="E36" s="41">
        <v>660762</v>
      </c>
      <c r="F36" s="46">
        <v>62282</v>
      </c>
      <c r="G36" s="41">
        <v>31208</v>
      </c>
      <c r="H36" s="41">
        <v>31074</v>
      </c>
      <c r="I36" s="41">
        <v>75</v>
      </c>
      <c r="J36" s="41">
        <v>39</v>
      </c>
      <c r="K36" s="41">
        <v>36</v>
      </c>
      <c r="L36" s="69">
        <v>0</v>
      </c>
      <c r="M36" s="69">
        <v>0</v>
      </c>
      <c r="N36" s="69">
        <v>0</v>
      </c>
      <c r="O36" s="42"/>
      <c r="P36" s="41">
        <v>1398645</v>
      </c>
      <c r="Q36" s="43">
        <v>0.94747845235924766</v>
      </c>
      <c r="R36" s="47">
        <v>48100</v>
      </c>
      <c r="S36" s="43">
        <v>1.2948440748440748</v>
      </c>
      <c r="T36" s="41">
        <v>160</v>
      </c>
      <c r="U36" s="44">
        <v>0.46875</v>
      </c>
      <c r="V36" s="41">
        <v>70</v>
      </c>
      <c r="W36" s="44">
        <v>0</v>
      </c>
    </row>
    <row r="37" spans="1:23" x14ac:dyDescent="0.45">
      <c r="A37" s="45" t="s">
        <v>44</v>
      </c>
      <c r="B37" s="40">
        <v>816053</v>
      </c>
      <c r="C37" s="40">
        <v>716018</v>
      </c>
      <c r="D37" s="40">
        <v>359304</v>
      </c>
      <c r="E37" s="41">
        <v>356714</v>
      </c>
      <c r="F37" s="46">
        <v>99958</v>
      </c>
      <c r="G37" s="41">
        <v>50178</v>
      </c>
      <c r="H37" s="41">
        <v>49780</v>
      </c>
      <c r="I37" s="41">
        <v>63</v>
      </c>
      <c r="J37" s="41">
        <v>30</v>
      </c>
      <c r="K37" s="41">
        <v>33</v>
      </c>
      <c r="L37" s="69">
        <v>14</v>
      </c>
      <c r="M37" s="69">
        <v>13</v>
      </c>
      <c r="N37" s="69">
        <v>1</v>
      </c>
      <c r="O37" s="42"/>
      <c r="P37" s="41">
        <v>826860</v>
      </c>
      <c r="Q37" s="43">
        <v>0.86594828628788434</v>
      </c>
      <c r="R37" s="47">
        <v>110800</v>
      </c>
      <c r="S37" s="43">
        <v>0.90214801444043324</v>
      </c>
      <c r="T37" s="41">
        <v>440</v>
      </c>
      <c r="U37" s="44">
        <v>0.14318181818181819</v>
      </c>
      <c r="V37" s="41">
        <v>70</v>
      </c>
      <c r="W37" s="44">
        <v>0.2</v>
      </c>
    </row>
    <row r="38" spans="1:23" x14ac:dyDescent="0.45">
      <c r="A38" s="45" t="s">
        <v>45</v>
      </c>
      <c r="B38" s="40">
        <v>1040417</v>
      </c>
      <c r="C38" s="40">
        <v>984927</v>
      </c>
      <c r="D38" s="40">
        <v>494413</v>
      </c>
      <c r="E38" s="41">
        <v>490514</v>
      </c>
      <c r="F38" s="46">
        <v>55376</v>
      </c>
      <c r="G38" s="41">
        <v>27773</v>
      </c>
      <c r="H38" s="41">
        <v>27603</v>
      </c>
      <c r="I38" s="41">
        <v>114</v>
      </c>
      <c r="J38" s="41">
        <v>54</v>
      </c>
      <c r="K38" s="41">
        <v>60</v>
      </c>
      <c r="L38" s="69">
        <v>0</v>
      </c>
      <c r="M38" s="69">
        <v>0</v>
      </c>
      <c r="N38" s="69">
        <v>0</v>
      </c>
      <c r="O38" s="42"/>
      <c r="P38" s="41">
        <v>1069600</v>
      </c>
      <c r="Q38" s="43">
        <v>0.92083676140613313</v>
      </c>
      <c r="R38" s="47">
        <v>47400</v>
      </c>
      <c r="S38" s="43">
        <v>1.1682700421940928</v>
      </c>
      <c r="T38" s="41">
        <v>780</v>
      </c>
      <c r="U38" s="44">
        <v>0.14615384615384616</v>
      </c>
      <c r="V38" s="41">
        <v>100</v>
      </c>
      <c r="W38" s="44">
        <v>0</v>
      </c>
    </row>
    <row r="39" spans="1:23" x14ac:dyDescent="0.45">
      <c r="A39" s="45" t="s">
        <v>46</v>
      </c>
      <c r="B39" s="40">
        <v>2750663</v>
      </c>
      <c r="C39" s="40">
        <v>2417059</v>
      </c>
      <c r="D39" s="40">
        <v>1212933</v>
      </c>
      <c r="E39" s="41">
        <v>1204126</v>
      </c>
      <c r="F39" s="46">
        <v>333253</v>
      </c>
      <c r="G39" s="41">
        <v>167271</v>
      </c>
      <c r="H39" s="41">
        <v>165982</v>
      </c>
      <c r="I39" s="41">
        <v>316</v>
      </c>
      <c r="J39" s="41">
        <v>153</v>
      </c>
      <c r="K39" s="41">
        <v>163</v>
      </c>
      <c r="L39" s="69">
        <v>35</v>
      </c>
      <c r="M39" s="69">
        <v>29</v>
      </c>
      <c r="N39" s="69">
        <v>6</v>
      </c>
      <c r="O39" s="42"/>
      <c r="P39" s="41">
        <v>2837130</v>
      </c>
      <c r="Q39" s="43">
        <v>0.8519380500717274</v>
      </c>
      <c r="R39" s="47">
        <v>385900</v>
      </c>
      <c r="S39" s="43">
        <v>0.863573464628142</v>
      </c>
      <c r="T39" s="41">
        <v>720</v>
      </c>
      <c r="U39" s="44">
        <v>0.43888888888888888</v>
      </c>
      <c r="V39" s="41">
        <v>270</v>
      </c>
      <c r="W39" s="44">
        <v>0.12962962962962962</v>
      </c>
    </row>
    <row r="40" spans="1:23" x14ac:dyDescent="0.45">
      <c r="A40" s="45" t="s">
        <v>47</v>
      </c>
      <c r="B40" s="40">
        <v>4137315</v>
      </c>
      <c r="C40" s="40">
        <v>3542304</v>
      </c>
      <c r="D40" s="40">
        <v>1776866</v>
      </c>
      <c r="E40" s="41">
        <v>1765438</v>
      </c>
      <c r="F40" s="46">
        <v>594887</v>
      </c>
      <c r="G40" s="41">
        <v>298503</v>
      </c>
      <c r="H40" s="41">
        <v>296384</v>
      </c>
      <c r="I40" s="41">
        <v>124</v>
      </c>
      <c r="J40" s="41">
        <v>57</v>
      </c>
      <c r="K40" s="41">
        <v>67</v>
      </c>
      <c r="L40" s="69">
        <v>0</v>
      </c>
      <c r="M40" s="69">
        <v>0</v>
      </c>
      <c r="N40" s="69">
        <v>0</v>
      </c>
      <c r="O40" s="42"/>
      <c r="P40" s="41">
        <v>3965930</v>
      </c>
      <c r="Q40" s="43">
        <v>0.89318369209743997</v>
      </c>
      <c r="R40" s="47">
        <v>616200</v>
      </c>
      <c r="S40" s="43">
        <v>0.96541220382992532</v>
      </c>
      <c r="T40" s="41">
        <v>1240</v>
      </c>
      <c r="U40" s="44">
        <v>0.1</v>
      </c>
      <c r="V40" s="41">
        <v>60</v>
      </c>
      <c r="W40" s="44">
        <v>0</v>
      </c>
    </row>
    <row r="41" spans="1:23" x14ac:dyDescent="0.45">
      <c r="A41" s="45" t="s">
        <v>48</v>
      </c>
      <c r="B41" s="40">
        <v>2031060</v>
      </c>
      <c r="C41" s="40">
        <v>1818247</v>
      </c>
      <c r="D41" s="40">
        <v>911676</v>
      </c>
      <c r="E41" s="41">
        <v>906571</v>
      </c>
      <c r="F41" s="46">
        <v>212758</v>
      </c>
      <c r="G41" s="41">
        <v>106817</v>
      </c>
      <c r="H41" s="41">
        <v>105941</v>
      </c>
      <c r="I41" s="41">
        <v>54</v>
      </c>
      <c r="J41" s="41">
        <v>29</v>
      </c>
      <c r="K41" s="41">
        <v>25</v>
      </c>
      <c r="L41" s="69">
        <v>1</v>
      </c>
      <c r="M41" s="69">
        <v>1</v>
      </c>
      <c r="N41" s="69">
        <v>0</v>
      </c>
      <c r="O41" s="42"/>
      <c r="P41" s="41">
        <v>2014675</v>
      </c>
      <c r="Q41" s="43">
        <v>0.90250139600680013</v>
      </c>
      <c r="R41" s="47">
        <v>210200</v>
      </c>
      <c r="S41" s="43">
        <v>1.0121693625118935</v>
      </c>
      <c r="T41" s="41">
        <v>420</v>
      </c>
      <c r="U41" s="44">
        <v>0.12857142857142856</v>
      </c>
      <c r="V41" s="41">
        <v>40</v>
      </c>
      <c r="W41" s="44">
        <v>2.5000000000000001E-2</v>
      </c>
    </row>
    <row r="42" spans="1:23" x14ac:dyDescent="0.45">
      <c r="A42" s="45" t="s">
        <v>49</v>
      </c>
      <c r="B42" s="40">
        <v>1092163</v>
      </c>
      <c r="C42" s="40">
        <v>940013</v>
      </c>
      <c r="D42" s="40">
        <v>471445</v>
      </c>
      <c r="E42" s="41">
        <v>468568</v>
      </c>
      <c r="F42" s="46">
        <v>151983</v>
      </c>
      <c r="G42" s="41">
        <v>76220</v>
      </c>
      <c r="H42" s="41">
        <v>75763</v>
      </c>
      <c r="I42" s="41">
        <v>167</v>
      </c>
      <c r="J42" s="41">
        <v>79</v>
      </c>
      <c r="K42" s="41">
        <v>88</v>
      </c>
      <c r="L42" s="69">
        <v>0</v>
      </c>
      <c r="M42" s="69">
        <v>0</v>
      </c>
      <c r="N42" s="69">
        <v>0</v>
      </c>
      <c r="O42" s="42"/>
      <c r="P42" s="41">
        <v>1025405</v>
      </c>
      <c r="Q42" s="43">
        <v>0.91672363602674067</v>
      </c>
      <c r="R42" s="47">
        <v>152900</v>
      </c>
      <c r="S42" s="43">
        <v>0.99400261608894702</v>
      </c>
      <c r="T42" s="41">
        <v>760</v>
      </c>
      <c r="U42" s="44">
        <v>0.21973684210526315</v>
      </c>
      <c r="V42" s="41">
        <v>0</v>
      </c>
      <c r="W42" s="44">
        <v>0</v>
      </c>
    </row>
    <row r="43" spans="1:23" x14ac:dyDescent="0.45">
      <c r="A43" s="45" t="s">
        <v>50</v>
      </c>
      <c r="B43" s="40">
        <v>1443849</v>
      </c>
      <c r="C43" s="40">
        <v>1331604</v>
      </c>
      <c r="D43" s="40">
        <v>668027</v>
      </c>
      <c r="E43" s="41">
        <v>663577</v>
      </c>
      <c r="F43" s="46">
        <v>112072</v>
      </c>
      <c r="G43" s="41">
        <v>56123</v>
      </c>
      <c r="H43" s="41">
        <v>55949</v>
      </c>
      <c r="I43" s="41">
        <v>173</v>
      </c>
      <c r="J43" s="41">
        <v>85</v>
      </c>
      <c r="K43" s="41">
        <v>88</v>
      </c>
      <c r="L43" s="69">
        <v>0</v>
      </c>
      <c r="M43" s="69">
        <v>0</v>
      </c>
      <c r="N43" s="69">
        <v>0</v>
      </c>
      <c r="O43" s="42"/>
      <c r="P43" s="41">
        <v>1441310</v>
      </c>
      <c r="Q43" s="43">
        <v>0.92388452171982438</v>
      </c>
      <c r="R43" s="47">
        <v>102300</v>
      </c>
      <c r="S43" s="43">
        <v>1.0955229716520039</v>
      </c>
      <c r="T43" s="41">
        <v>200</v>
      </c>
      <c r="U43" s="44">
        <v>0.86499999999999999</v>
      </c>
      <c r="V43" s="41">
        <v>0</v>
      </c>
      <c r="W43" s="44">
        <v>0</v>
      </c>
    </row>
    <row r="44" spans="1:23" x14ac:dyDescent="0.45">
      <c r="A44" s="45" t="s">
        <v>51</v>
      </c>
      <c r="B44" s="40">
        <v>2054370</v>
      </c>
      <c r="C44" s="40">
        <v>1921526</v>
      </c>
      <c r="D44" s="40">
        <v>964095</v>
      </c>
      <c r="E44" s="41">
        <v>957431</v>
      </c>
      <c r="F44" s="46">
        <v>132788</v>
      </c>
      <c r="G44" s="41">
        <v>66662</v>
      </c>
      <c r="H44" s="41">
        <v>66126</v>
      </c>
      <c r="I44" s="41">
        <v>56</v>
      </c>
      <c r="J44" s="41">
        <v>26</v>
      </c>
      <c r="K44" s="41">
        <v>30</v>
      </c>
      <c r="L44" s="69">
        <v>0</v>
      </c>
      <c r="M44" s="69">
        <v>0</v>
      </c>
      <c r="N44" s="69">
        <v>0</v>
      </c>
      <c r="O44" s="42"/>
      <c r="P44" s="41">
        <v>2083350</v>
      </c>
      <c r="Q44" s="43">
        <v>0.92232510139918877</v>
      </c>
      <c r="R44" s="47">
        <v>128400</v>
      </c>
      <c r="S44" s="43">
        <v>1.0341744548286604</v>
      </c>
      <c r="T44" s="41">
        <v>100</v>
      </c>
      <c r="U44" s="44">
        <v>0.56000000000000005</v>
      </c>
      <c r="V44" s="41">
        <v>60</v>
      </c>
      <c r="W44" s="44">
        <v>0</v>
      </c>
    </row>
    <row r="45" spans="1:23" x14ac:dyDescent="0.45">
      <c r="A45" s="45" t="s">
        <v>52</v>
      </c>
      <c r="B45" s="40">
        <v>1036509</v>
      </c>
      <c r="C45" s="40">
        <v>977644</v>
      </c>
      <c r="D45" s="40">
        <v>491282</v>
      </c>
      <c r="E45" s="41">
        <v>486362</v>
      </c>
      <c r="F45" s="46">
        <v>58791</v>
      </c>
      <c r="G45" s="41">
        <v>29565</v>
      </c>
      <c r="H45" s="41">
        <v>29226</v>
      </c>
      <c r="I45" s="41">
        <v>74</v>
      </c>
      <c r="J45" s="41">
        <v>33</v>
      </c>
      <c r="K45" s="41">
        <v>41</v>
      </c>
      <c r="L45" s="69">
        <v>0</v>
      </c>
      <c r="M45" s="69">
        <v>0</v>
      </c>
      <c r="N45" s="69">
        <v>0</v>
      </c>
      <c r="O45" s="42"/>
      <c r="P45" s="41">
        <v>1048795</v>
      </c>
      <c r="Q45" s="43">
        <v>0.93215928756334654</v>
      </c>
      <c r="R45" s="47">
        <v>55600</v>
      </c>
      <c r="S45" s="43">
        <v>1.0573920863309352</v>
      </c>
      <c r="T45" s="41">
        <v>140</v>
      </c>
      <c r="U45" s="44">
        <v>0.52857142857142858</v>
      </c>
      <c r="V45" s="41">
        <v>130</v>
      </c>
      <c r="W45" s="44">
        <v>0</v>
      </c>
    </row>
    <row r="46" spans="1:23" x14ac:dyDescent="0.45">
      <c r="A46" s="45" t="s">
        <v>53</v>
      </c>
      <c r="B46" s="40">
        <v>7652950</v>
      </c>
      <c r="C46" s="40">
        <v>6674330</v>
      </c>
      <c r="D46" s="40">
        <v>3354271</v>
      </c>
      <c r="E46" s="41">
        <v>3320059</v>
      </c>
      <c r="F46" s="46">
        <v>978408</v>
      </c>
      <c r="G46" s="41">
        <v>492955</v>
      </c>
      <c r="H46" s="41">
        <v>485453</v>
      </c>
      <c r="I46" s="41">
        <v>194</v>
      </c>
      <c r="J46" s="41">
        <v>95</v>
      </c>
      <c r="K46" s="41">
        <v>99</v>
      </c>
      <c r="L46" s="69">
        <v>18</v>
      </c>
      <c r="M46" s="69">
        <v>18</v>
      </c>
      <c r="N46" s="69">
        <v>0</v>
      </c>
      <c r="O46" s="42"/>
      <c r="P46" s="41">
        <v>7068230</v>
      </c>
      <c r="Q46" s="43">
        <v>0.9442717625204613</v>
      </c>
      <c r="R46" s="47">
        <v>1044200</v>
      </c>
      <c r="S46" s="43">
        <v>0.93699291323501244</v>
      </c>
      <c r="T46" s="41">
        <v>820</v>
      </c>
      <c r="U46" s="44">
        <v>0.23658536585365852</v>
      </c>
      <c r="V46" s="41">
        <v>220</v>
      </c>
      <c r="W46" s="44">
        <v>8.1818181818181818E-2</v>
      </c>
    </row>
    <row r="47" spans="1:23" x14ac:dyDescent="0.45">
      <c r="A47" s="45" t="s">
        <v>54</v>
      </c>
      <c r="B47" s="40">
        <v>1189624</v>
      </c>
      <c r="C47" s="40">
        <v>1106092</v>
      </c>
      <c r="D47" s="40">
        <v>554976</v>
      </c>
      <c r="E47" s="41">
        <v>551116</v>
      </c>
      <c r="F47" s="46">
        <v>83516</v>
      </c>
      <c r="G47" s="41">
        <v>42069</v>
      </c>
      <c r="H47" s="41">
        <v>41447</v>
      </c>
      <c r="I47" s="41">
        <v>16</v>
      </c>
      <c r="J47" s="41">
        <v>5</v>
      </c>
      <c r="K47" s="41">
        <v>11</v>
      </c>
      <c r="L47" s="69">
        <v>0</v>
      </c>
      <c r="M47" s="69">
        <v>0</v>
      </c>
      <c r="N47" s="69">
        <v>0</v>
      </c>
      <c r="O47" s="42"/>
      <c r="P47" s="41">
        <v>1212205</v>
      </c>
      <c r="Q47" s="43">
        <v>0.91246282600715223</v>
      </c>
      <c r="R47" s="47">
        <v>74400</v>
      </c>
      <c r="S47" s="43">
        <v>1.1225268817204301</v>
      </c>
      <c r="T47" s="41">
        <v>140</v>
      </c>
      <c r="U47" s="44">
        <v>0.11428571428571428</v>
      </c>
      <c r="V47" s="41">
        <v>220</v>
      </c>
      <c r="W47" s="44">
        <v>0</v>
      </c>
    </row>
    <row r="48" spans="1:23" x14ac:dyDescent="0.45">
      <c r="A48" s="45" t="s">
        <v>55</v>
      </c>
      <c r="B48" s="40">
        <v>2028066</v>
      </c>
      <c r="C48" s="40">
        <v>1743439</v>
      </c>
      <c r="D48" s="40">
        <v>876102</v>
      </c>
      <c r="E48" s="41">
        <v>867337</v>
      </c>
      <c r="F48" s="46">
        <v>284598</v>
      </c>
      <c r="G48" s="41">
        <v>142599</v>
      </c>
      <c r="H48" s="41">
        <v>141999</v>
      </c>
      <c r="I48" s="41">
        <v>29</v>
      </c>
      <c r="J48" s="41">
        <v>12</v>
      </c>
      <c r="K48" s="41">
        <v>17</v>
      </c>
      <c r="L48" s="69">
        <v>0</v>
      </c>
      <c r="M48" s="69">
        <v>0</v>
      </c>
      <c r="N48" s="69">
        <v>0</v>
      </c>
      <c r="O48" s="42"/>
      <c r="P48" s="41">
        <v>1908050</v>
      </c>
      <c r="Q48" s="43">
        <v>0.91372815177799327</v>
      </c>
      <c r="R48" s="47">
        <v>288800</v>
      </c>
      <c r="S48" s="43">
        <v>0.98545013850415508</v>
      </c>
      <c r="T48" s="41">
        <v>300</v>
      </c>
      <c r="U48" s="44">
        <v>9.6666666666666665E-2</v>
      </c>
      <c r="V48" s="41">
        <v>0</v>
      </c>
      <c r="W48" s="44">
        <v>0</v>
      </c>
    </row>
    <row r="49" spans="1:23" x14ac:dyDescent="0.45">
      <c r="A49" s="45" t="s">
        <v>56</v>
      </c>
      <c r="B49" s="40">
        <v>2663838</v>
      </c>
      <c r="C49" s="40">
        <v>2295769</v>
      </c>
      <c r="D49" s="40">
        <v>1152587</v>
      </c>
      <c r="E49" s="41">
        <v>1143182</v>
      </c>
      <c r="F49" s="46">
        <v>367817</v>
      </c>
      <c r="G49" s="41">
        <v>184476</v>
      </c>
      <c r="H49" s="41">
        <v>183341</v>
      </c>
      <c r="I49" s="41">
        <v>252</v>
      </c>
      <c r="J49" s="41">
        <v>124</v>
      </c>
      <c r="K49" s="41">
        <v>128</v>
      </c>
      <c r="L49" s="69">
        <v>0</v>
      </c>
      <c r="M49" s="69">
        <v>0</v>
      </c>
      <c r="N49" s="69">
        <v>0</v>
      </c>
      <c r="O49" s="42"/>
      <c r="P49" s="41">
        <v>2537755</v>
      </c>
      <c r="Q49" s="43">
        <v>0.90464564152173865</v>
      </c>
      <c r="R49" s="47">
        <v>350000</v>
      </c>
      <c r="S49" s="43">
        <v>1.0509057142857143</v>
      </c>
      <c r="T49" s="41">
        <v>720</v>
      </c>
      <c r="U49" s="44">
        <v>0.35</v>
      </c>
      <c r="V49" s="41">
        <v>220</v>
      </c>
      <c r="W49" s="44">
        <v>0</v>
      </c>
    </row>
    <row r="50" spans="1:23" x14ac:dyDescent="0.45">
      <c r="A50" s="45" t="s">
        <v>57</v>
      </c>
      <c r="B50" s="40">
        <v>1694226</v>
      </c>
      <c r="C50" s="40">
        <v>1558465</v>
      </c>
      <c r="D50" s="40">
        <v>782642</v>
      </c>
      <c r="E50" s="41">
        <v>775823</v>
      </c>
      <c r="F50" s="46">
        <v>135625</v>
      </c>
      <c r="G50" s="41">
        <v>68027</v>
      </c>
      <c r="H50" s="41">
        <v>67598</v>
      </c>
      <c r="I50" s="41">
        <v>98</v>
      </c>
      <c r="J50" s="41">
        <v>42</v>
      </c>
      <c r="K50" s="41">
        <v>56</v>
      </c>
      <c r="L50" s="69">
        <v>38</v>
      </c>
      <c r="M50" s="69">
        <v>37</v>
      </c>
      <c r="N50" s="69">
        <v>1</v>
      </c>
      <c r="O50" s="42"/>
      <c r="P50" s="41">
        <v>1675025</v>
      </c>
      <c r="Q50" s="43">
        <v>0.93041297891076258</v>
      </c>
      <c r="R50" s="47">
        <v>125500</v>
      </c>
      <c r="S50" s="43">
        <v>1.0806772908366533</v>
      </c>
      <c r="T50" s="41">
        <v>440</v>
      </c>
      <c r="U50" s="44">
        <v>0.22272727272727272</v>
      </c>
      <c r="V50" s="41">
        <v>500</v>
      </c>
      <c r="W50" s="44">
        <v>7.5999999999999998E-2</v>
      </c>
    </row>
    <row r="51" spans="1:23" x14ac:dyDescent="0.45">
      <c r="A51" s="45" t="s">
        <v>58</v>
      </c>
      <c r="B51" s="40">
        <v>1608708</v>
      </c>
      <c r="C51" s="40">
        <v>1545620</v>
      </c>
      <c r="D51" s="40">
        <v>776126</v>
      </c>
      <c r="E51" s="41">
        <v>769494</v>
      </c>
      <c r="F51" s="46">
        <v>63060</v>
      </c>
      <c r="G51" s="41">
        <v>31618</v>
      </c>
      <c r="H51" s="41">
        <v>31442</v>
      </c>
      <c r="I51" s="41">
        <v>27</v>
      </c>
      <c r="J51" s="41">
        <v>10</v>
      </c>
      <c r="K51" s="41">
        <v>17</v>
      </c>
      <c r="L51" s="69">
        <v>1</v>
      </c>
      <c r="M51" s="69">
        <v>1</v>
      </c>
      <c r="N51" s="69">
        <v>0</v>
      </c>
      <c r="O51" s="42"/>
      <c r="P51" s="41">
        <v>1622295</v>
      </c>
      <c r="Q51" s="43">
        <v>0.95273670941474886</v>
      </c>
      <c r="R51" s="47">
        <v>55600</v>
      </c>
      <c r="S51" s="43">
        <v>1.1341726618705037</v>
      </c>
      <c r="T51" s="41">
        <v>300</v>
      </c>
      <c r="U51" s="44">
        <v>0.09</v>
      </c>
      <c r="V51" s="41">
        <v>30</v>
      </c>
      <c r="W51" s="44">
        <v>3.3333333333333333E-2</v>
      </c>
    </row>
    <row r="52" spans="1:23" x14ac:dyDescent="0.45">
      <c r="A52" s="45" t="s">
        <v>59</v>
      </c>
      <c r="B52" s="40">
        <v>2408404</v>
      </c>
      <c r="C52" s="40">
        <v>2208961</v>
      </c>
      <c r="D52" s="40">
        <v>1109852</v>
      </c>
      <c r="E52" s="41">
        <v>1099109</v>
      </c>
      <c r="F52" s="46">
        <v>199209</v>
      </c>
      <c r="G52" s="41">
        <v>100005</v>
      </c>
      <c r="H52" s="41">
        <v>99204</v>
      </c>
      <c r="I52" s="41">
        <v>234</v>
      </c>
      <c r="J52" s="41">
        <v>115</v>
      </c>
      <c r="K52" s="41">
        <v>119</v>
      </c>
      <c r="L52" s="69">
        <v>0</v>
      </c>
      <c r="M52" s="69">
        <v>0</v>
      </c>
      <c r="N52" s="69">
        <v>0</v>
      </c>
      <c r="O52" s="42"/>
      <c r="P52" s="41">
        <v>2407410</v>
      </c>
      <c r="Q52" s="43">
        <v>0.91756742723507834</v>
      </c>
      <c r="R52" s="47">
        <v>197100</v>
      </c>
      <c r="S52" s="43">
        <v>1.0107001522070016</v>
      </c>
      <c r="T52" s="41">
        <v>340</v>
      </c>
      <c r="U52" s="44">
        <v>0.68823529411764706</v>
      </c>
      <c r="V52" s="41">
        <v>210</v>
      </c>
      <c r="W52" s="44">
        <v>0</v>
      </c>
    </row>
    <row r="53" spans="1:23" x14ac:dyDescent="0.45">
      <c r="A53" s="45" t="s">
        <v>60</v>
      </c>
      <c r="B53" s="40">
        <v>1960157</v>
      </c>
      <c r="C53" s="40">
        <v>1680851</v>
      </c>
      <c r="D53" s="40">
        <v>845593</v>
      </c>
      <c r="E53" s="41">
        <v>835258</v>
      </c>
      <c r="F53" s="46">
        <v>278822</v>
      </c>
      <c r="G53" s="41">
        <v>140202</v>
      </c>
      <c r="H53" s="41">
        <v>138620</v>
      </c>
      <c r="I53" s="41">
        <v>484</v>
      </c>
      <c r="J53" s="41">
        <v>243</v>
      </c>
      <c r="K53" s="41">
        <v>241</v>
      </c>
      <c r="L53" s="69">
        <v>0</v>
      </c>
      <c r="M53" s="69">
        <v>0</v>
      </c>
      <c r="N53" s="69">
        <v>0</v>
      </c>
      <c r="O53" s="42"/>
      <c r="P53" s="41">
        <v>1955425</v>
      </c>
      <c r="Q53" s="43">
        <v>0.85958346650983797</v>
      </c>
      <c r="R53" s="47">
        <v>305500</v>
      </c>
      <c r="S53" s="43">
        <v>0.91267430441898523</v>
      </c>
      <c r="T53" s="41">
        <v>1260</v>
      </c>
      <c r="U53" s="44">
        <v>0.38412698412698415</v>
      </c>
      <c r="V53" s="41">
        <v>280</v>
      </c>
      <c r="W53" s="44">
        <v>0</v>
      </c>
    </row>
    <row r="55" spans="1:23" x14ac:dyDescent="0.45">
      <c r="A55" s="133" t="s">
        <v>135</v>
      </c>
      <c r="B55" s="133"/>
      <c r="C55" s="133"/>
      <c r="D55" s="133"/>
      <c r="E55" s="133"/>
      <c r="F55" s="133"/>
      <c r="G55" s="133"/>
      <c r="H55" s="133"/>
      <c r="I55" s="133"/>
      <c r="J55" s="133"/>
      <c r="K55" s="133"/>
      <c r="L55" s="133"/>
      <c r="M55" s="133"/>
      <c r="N55" s="133"/>
      <c r="O55" s="133"/>
      <c r="P55" s="133"/>
      <c r="Q55" s="133"/>
      <c r="R55" s="133"/>
      <c r="S55" s="133"/>
    </row>
    <row r="56" spans="1:23" x14ac:dyDescent="0.45">
      <c r="A56" s="134" t="s">
        <v>136</v>
      </c>
      <c r="B56" s="134"/>
      <c r="C56" s="134"/>
      <c r="D56" s="134"/>
      <c r="E56" s="134"/>
      <c r="F56" s="134"/>
      <c r="G56" s="134"/>
      <c r="H56" s="134"/>
      <c r="I56" s="134"/>
      <c r="J56" s="134"/>
      <c r="K56" s="134"/>
      <c r="L56" s="134"/>
      <c r="M56" s="134"/>
      <c r="N56" s="134"/>
      <c r="O56" s="134"/>
      <c r="P56" s="134"/>
      <c r="Q56" s="134"/>
      <c r="R56" s="134"/>
      <c r="S56" s="134"/>
    </row>
    <row r="57" spans="1:23" x14ac:dyDescent="0.45">
      <c r="A57" s="134" t="s">
        <v>137</v>
      </c>
      <c r="B57" s="134"/>
      <c r="C57" s="134"/>
      <c r="D57" s="134"/>
      <c r="E57" s="134"/>
      <c r="F57" s="134"/>
      <c r="G57" s="134"/>
      <c r="H57" s="134"/>
      <c r="I57" s="134"/>
      <c r="J57" s="134"/>
      <c r="K57" s="134"/>
      <c r="L57" s="134"/>
      <c r="M57" s="134"/>
      <c r="N57" s="134"/>
      <c r="O57" s="134"/>
      <c r="P57" s="134"/>
      <c r="Q57" s="134"/>
      <c r="R57" s="134"/>
      <c r="S57" s="134"/>
    </row>
    <row r="58" spans="1:23" x14ac:dyDescent="0.45">
      <c r="A58" s="134" t="s">
        <v>138</v>
      </c>
      <c r="B58" s="134"/>
      <c r="C58" s="134"/>
      <c r="D58" s="134"/>
      <c r="E58" s="134"/>
      <c r="F58" s="134"/>
      <c r="G58" s="134"/>
      <c r="H58" s="134"/>
      <c r="I58" s="134"/>
      <c r="J58" s="134"/>
      <c r="K58" s="134"/>
      <c r="L58" s="134"/>
      <c r="M58" s="134"/>
      <c r="N58" s="134"/>
      <c r="O58" s="134"/>
      <c r="P58" s="134"/>
      <c r="Q58" s="134"/>
      <c r="R58" s="134"/>
      <c r="S58" s="134"/>
    </row>
    <row r="59" spans="1:23" ht="18" customHeight="1" x14ac:dyDescent="0.45">
      <c r="A59" s="133" t="s">
        <v>139</v>
      </c>
      <c r="B59" s="133"/>
      <c r="C59" s="133"/>
      <c r="D59" s="133"/>
      <c r="E59" s="133"/>
      <c r="F59" s="133"/>
      <c r="G59" s="133"/>
      <c r="H59" s="133"/>
      <c r="I59" s="133"/>
      <c r="J59" s="133"/>
      <c r="K59" s="133"/>
      <c r="L59" s="133"/>
      <c r="M59" s="133"/>
      <c r="N59" s="133"/>
      <c r="O59" s="133"/>
      <c r="P59" s="133"/>
      <c r="Q59" s="133"/>
      <c r="R59" s="133"/>
      <c r="S59" s="133"/>
    </row>
    <row r="60" spans="1:23" x14ac:dyDescent="0.45">
      <c r="A60" s="22" t="s">
        <v>140</v>
      </c>
    </row>
    <row r="61" spans="1:23" x14ac:dyDescent="0.45">
      <c r="A61" s="22" t="s">
        <v>141</v>
      </c>
    </row>
  </sheetData>
  <mergeCells count="18">
    <mergeCell ref="A59:S59"/>
    <mergeCell ref="A55:S55"/>
    <mergeCell ref="A56:S56"/>
    <mergeCell ref="A57:S57"/>
    <mergeCell ref="A58:S58"/>
    <mergeCell ref="V4:W4"/>
    <mergeCell ref="P3:W3"/>
    <mergeCell ref="T2:U2"/>
    <mergeCell ref="A3:A5"/>
    <mergeCell ref="B4:B5"/>
    <mergeCell ref="C4:E4"/>
    <mergeCell ref="F4:H4"/>
    <mergeCell ref="I4:K4"/>
    <mergeCell ref="P4:Q4"/>
    <mergeCell ref="R4:S4"/>
    <mergeCell ref="T4:U4"/>
    <mergeCell ref="L4:N4"/>
    <mergeCell ref="B3:N3"/>
  </mergeCells>
  <phoneticPr fontId="2"/>
  <pageMargins left="0.7" right="0.7" top="0.75" bottom="0.75" header="0.3" footer="0.3"/>
  <pageSetup paperSize="9" scale="43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9"/>
  <sheetViews>
    <sheetView workbookViewId="0">
      <selection activeCell="D2" sqref="D2"/>
    </sheetView>
  </sheetViews>
  <sheetFormatPr defaultRowHeight="18" x14ac:dyDescent="0.45"/>
  <cols>
    <col min="1" max="1" width="12" customWidth="1"/>
    <col min="2" max="2" width="15.09765625" customWidth="1"/>
    <col min="3" max="5" width="13.8984375" customWidth="1"/>
    <col min="6" max="6" width="17" customWidth="1"/>
  </cols>
  <sheetData>
    <row r="1" spans="1:6" x14ac:dyDescent="0.45">
      <c r="A1" t="s">
        <v>142</v>
      </c>
    </row>
    <row r="2" spans="1:6" x14ac:dyDescent="0.45">
      <c r="D2" s="49" t="s">
        <v>143</v>
      </c>
    </row>
    <row r="3" spans="1:6" ht="36" x14ac:dyDescent="0.45">
      <c r="A3" s="45" t="s">
        <v>3</v>
      </c>
      <c r="B3" s="39" t="s">
        <v>144</v>
      </c>
      <c r="C3" s="50" t="s">
        <v>96</v>
      </c>
      <c r="D3" s="50" t="s">
        <v>97</v>
      </c>
      <c r="E3" s="24"/>
    </row>
    <row r="4" spans="1:6" x14ac:dyDescent="0.45">
      <c r="A4" s="28" t="s">
        <v>13</v>
      </c>
      <c r="B4" s="51">
        <f>SUM(B5:B51)</f>
        <v>12294115</v>
      </c>
      <c r="C4" s="51">
        <f t="shared" ref="C4:D4" si="0">SUM(C5:C51)</f>
        <v>6532164</v>
      </c>
      <c r="D4" s="51">
        <f t="shared" si="0"/>
        <v>5761951</v>
      </c>
      <c r="E4" s="52"/>
    </row>
    <row r="5" spans="1:6" x14ac:dyDescent="0.45">
      <c r="A5" s="45" t="s">
        <v>14</v>
      </c>
      <c r="B5" s="51">
        <f>SUM(C5:D5)</f>
        <v>622010</v>
      </c>
      <c r="C5" s="51">
        <v>329121</v>
      </c>
      <c r="D5" s="51">
        <v>292889</v>
      </c>
      <c r="E5" s="52"/>
    </row>
    <row r="6" spans="1:6" x14ac:dyDescent="0.45">
      <c r="A6" s="45" t="s">
        <v>15</v>
      </c>
      <c r="B6" s="51">
        <f t="shared" ref="B6:B51" si="1">SUM(C6:D6)</f>
        <v>127635</v>
      </c>
      <c r="C6" s="51">
        <v>67672</v>
      </c>
      <c r="D6" s="51">
        <v>59963</v>
      </c>
      <c r="E6" s="52"/>
    </row>
    <row r="7" spans="1:6" x14ac:dyDescent="0.45">
      <c r="A7" s="45" t="s">
        <v>16</v>
      </c>
      <c r="B7" s="51">
        <f t="shared" si="1"/>
        <v>136340</v>
      </c>
      <c r="C7" s="51">
        <v>72438</v>
      </c>
      <c r="D7" s="51">
        <v>63902</v>
      </c>
      <c r="E7" s="52"/>
    </row>
    <row r="8" spans="1:6" x14ac:dyDescent="0.45">
      <c r="A8" s="45" t="s">
        <v>17</v>
      </c>
      <c r="B8" s="51">
        <f t="shared" si="1"/>
        <v>279258</v>
      </c>
      <c r="C8" s="51">
        <v>151012</v>
      </c>
      <c r="D8" s="51">
        <v>128246</v>
      </c>
      <c r="E8" s="52"/>
    </row>
    <row r="9" spans="1:6" x14ac:dyDescent="0.45">
      <c r="A9" s="45" t="s">
        <v>18</v>
      </c>
      <c r="B9" s="51">
        <f t="shared" si="1"/>
        <v>109968</v>
      </c>
      <c r="C9" s="51">
        <v>57783</v>
      </c>
      <c r="D9" s="51">
        <v>52185</v>
      </c>
      <c r="E9" s="52"/>
    </row>
    <row r="10" spans="1:6" x14ac:dyDescent="0.45">
      <c r="A10" s="45" t="s">
        <v>19</v>
      </c>
      <c r="B10" s="51">
        <f t="shared" si="1"/>
        <v>114558</v>
      </c>
      <c r="C10" s="51">
        <v>59511</v>
      </c>
      <c r="D10" s="51">
        <v>55047</v>
      </c>
      <c r="E10" s="52"/>
    </row>
    <row r="11" spans="1:6" x14ac:dyDescent="0.45">
      <c r="A11" s="45" t="s">
        <v>20</v>
      </c>
      <c r="B11" s="51">
        <f t="shared" si="1"/>
        <v>202123</v>
      </c>
      <c r="C11" s="51">
        <v>105214</v>
      </c>
      <c r="D11" s="51">
        <v>96909</v>
      </c>
      <c r="E11" s="52"/>
    </row>
    <row r="12" spans="1:6" x14ac:dyDescent="0.45">
      <c r="A12" s="45" t="s">
        <v>21</v>
      </c>
      <c r="B12" s="51">
        <f t="shared" si="1"/>
        <v>272373</v>
      </c>
      <c r="C12" s="51">
        <v>145190</v>
      </c>
      <c r="D12" s="51">
        <v>127183</v>
      </c>
      <c r="E12" s="52"/>
      <c r="F12" s="1"/>
    </row>
    <row r="13" spans="1:6" x14ac:dyDescent="0.45">
      <c r="A13" s="48" t="s">
        <v>22</v>
      </c>
      <c r="B13" s="51">
        <f t="shared" si="1"/>
        <v>160736</v>
      </c>
      <c r="C13" s="51">
        <v>85170</v>
      </c>
      <c r="D13" s="51">
        <v>75566</v>
      </c>
      <c r="E13" s="24"/>
    </row>
    <row r="14" spans="1:6" x14ac:dyDescent="0.45">
      <c r="A14" s="45" t="s">
        <v>23</v>
      </c>
      <c r="B14" s="51">
        <f t="shared" si="1"/>
        <v>193603</v>
      </c>
      <c r="C14" s="51">
        <v>104105</v>
      </c>
      <c r="D14" s="51">
        <v>89498</v>
      </c>
    </row>
    <row r="15" spans="1:6" x14ac:dyDescent="0.45">
      <c r="A15" s="45" t="s">
        <v>24</v>
      </c>
      <c r="B15" s="51">
        <f t="shared" si="1"/>
        <v>594185</v>
      </c>
      <c r="C15" s="51">
        <v>316629</v>
      </c>
      <c r="D15" s="51">
        <v>277556</v>
      </c>
    </row>
    <row r="16" spans="1:6" x14ac:dyDescent="0.45">
      <c r="A16" s="45" t="s">
        <v>25</v>
      </c>
      <c r="B16" s="51">
        <f t="shared" si="1"/>
        <v>510380</v>
      </c>
      <c r="C16" s="51">
        <v>270761</v>
      </c>
      <c r="D16" s="51">
        <v>239619</v>
      </c>
    </row>
    <row r="17" spans="1:4" x14ac:dyDescent="0.45">
      <c r="A17" s="45" t="s">
        <v>26</v>
      </c>
      <c r="B17" s="51">
        <f t="shared" si="1"/>
        <v>1156429</v>
      </c>
      <c r="C17" s="51">
        <v>610484</v>
      </c>
      <c r="D17" s="51">
        <v>545945</v>
      </c>
    </row>
    <row r="18" spans="1:4" x14ac:dyDescent="0.45">
      <c r="A18" s="45" t="s">
        <v>27</v>
      </c>
      <c r="B18" s="51">
        <f t="shared" si="1"/>
        <v>744461</v>
      </c>
      <c r="C18" s="51">
        <v>396406</v>
      </c>
      <c r="D18" s="51">
        <v>348055</v>
      </c>
    </row>
    <row r="19" spans="1:4" x14ac:dyDescent="0.45">
      <c r="A19" s="45" t="s">
        <v>28</v>
      </c>
      <c r="B19" s="51">
        <f t="shared" si="1"/>
        <v>219377</v>
      </c>
      <c r="C19" s="51">
        <v>120665</v>
      </c>
      <c r="D19" s="51">
        <v>98712</v>
      </c>
    </row>
    <row r="20" spans="1:4" x14ac:dyDescent="0.45">
      <c r="A20" s="45" t="s">
        <v>29</v>
      </c>
      <c r="B20" s="51">
        <f t="shared" si="1"/>
        <v>108367</v>
      </c>
      <c r="C20" s="51">
        <v>56053</v>
      </c>
      <c r="D20" s="51">
        <v>52314</v>
      </c>
    </row>
    <row r="21" spans="1:4" x14ac:dyDescent="0.45">
      <c r="A21" s="45" t="s">
        <v>30</v>
      </c>
      <c r="B21" s="51">
        <f t="shared" si="1"/>
        <v>127843</v>
      </c>
      <c r="C21" s="51">
        <v>66996</v>
      </c>
      <c r="D21" s="51">
        <v>60847</v>
      </c>
    </row>
    <row r="22" spans="1:4" x14ac:dyDescent="0.45">
      <c r="A22" s="45" t="s">
        <v>31</v>
      </c>
      <c r="B22" s="51">
        <f t="shared" si="1"/>
        <v>94396</v>
      </c>
      <c r="C22" s="51">
        <v>48565</v>
      </c>
      <c r="D22" s="51">
        <v>45831</v>
      </c>
    </row>
    <row r="23" spans="1:4" x14ac:dyDescent="0.45">
      <c r="A23" s="45" t="s">
        <v>32</v>
      </c>
      <c r="B23" s="51">
        <f t="shared" si="1"/>
        <v>80670</v>
      </c>
      <c r="C23" s="51">
        <v>42589</v>
      </c>
      <c r="D23" s="51">
        <v>38081</v>
      </c>
    </row>
    <row r="24" spans="1:4" x14ac:dyDescent="0.45">
      <c r="A24" s="45" t="s">
        <v>33</v>
      </c>
      <c r="B24" s="51">
        <f t="shared" si="1"/>
        <v>196409</v>
      </c>
      <c r="C24" s="51">
        <v>104803</v>
      </c>
      <c r="D24" s="51">
        <v>91606</v>
      </c>
    </row>
    <row r="25" spans="1:4" x14ac:dyDescent="0.45">
      <c r="A25" s="45" t="s">
        <v>34</v>
      </c>
      <c r="B25" s="51">
        <f t="shared" si="1"/>
        <v>202127</v>
      </c>
      <c r="C25" s="51">
        <v>104076</v>
      </c>
      <c r="D25" s="51">
        <v>98051</v>
      </c>
    </row>
    <row r="26" spans="1:4" x14ac:dyDescent="0.45">
      <c r="A26" s="45" t="s">
        <v>35</v>
      </c>
      <c r="B26" s="51">
        <f t="shared" si="1"/>
        <v>311028</v>
      </c>
      <c r="C26" s="51">
        <v>163684</v>
      </c>
      <c r="D26" s="51">
        <v>147344</v>
      </c>
    </row>
    <row r="27" spans="1:4" x14ac:dyDescent="0.45">
      <c r="A27" s="45" t="s">
        <v>36</v>
      </c>
      <c r="B27" s="51">
        <f t="shared" si="1"/>
        <v>683602</v>
      </c>
      <c r="C27" s="51">
        <v>377735</v>
      </c>
      <c r="D27" s="51">
        <v>305867</v>
      </c>
    </row>
    <row r="28" spans="1:4" x14ac:dyDescent="0.45">
      <c r="A28" s="45" t="s">
        <v>37</v>
      </c>
      <c r="B28" s="51">
        <f t="shared" si="1"/>
        <v>170728</v>
      </c>
      <c r="C28" s="51">
        <v>89383</v>
      </c>
      <c r="D28" s="51">
        <v>81345</v>
      </c>
    </row>
    <row r="29" spans="1:4" x14ac:dyDescent="0.45">
      <c r="A29" s="45" t="s">
        <v>38</v>
      </c>
      <c r="B29" s="51">
        <f t="shared" si="1"/>
        <v>121154</v>
      </c>
      <c r="C29" s="51">
        <v>63126</v>
      </c>
      <c r="D29" s="51">
        <v>58028</v>
      </c>
    </row>
    <row r="30" spans="1:4" x14ac:dyDescent="0.45">
      <c r="A30" s="45" t="s">
        <v>39</v>
      </c>
      <c r="B30" s="51">
        <f t="shared" si="1"/>
        <v>262814</v>
      </c>
      <c r="C30" s="51">
        <v>141663</v>
      </c>
      <c r="D30" s="51">
        <v>121151</v>
      </c>
    </row>
    <row r="31" spans="1:4" x14ac:dyDescent="0.45">
      <c r="A31" s="45" t="s">
        <v>40</v>
      </c>
      <c r="B31" s="51">
        <f t="shared" si="1"/>
        <v>788849</v>
      </c>
      <c r="C31" s="51">
        <v>419978</v>
      </c>
      <c r="D31" s="51">
        <v>368871</v>
      </c>
    </row>
    <row r="32" spans="1:4" x14ac:dyDescent="0.45">
      <c r="A32" s="45" t="s">
        <v>41</v>
      </c>
      <c r="B32" s="51">
        <f t="shared" si="1"/>
        <v>503825</v>
      </c>
      <c r="C32" s="51">
        <v>265713</v>
      </c>
      <c r="D32" s="51">
        <v>238112</v>
      </c>
    </row>
    <row r="33" spans="1:4" x14ac:dyDescent="0.45">
      <c r="A33" s="45" t="s">
        <v>42</v>
      </c>
      <c r="B33" s="51">
        <f t="shared" si="1"/>
        <v>138127</v>
      </c>
      <c r="C33" s="51">
        <v>71939</v>
      </c>
      <c r="D33" s="51">
        <v>66188</v>
      </c>
    </row>
    <row r="34" spans="1:4" x14ac:dyDescent="0.45">
      <c r="A34" s="45" t="s">
        <v>43</v>
      </c>
      <c r="B34" s="51">
        <f t="shared" si="1"/>
        <v>101989</v>
      </c>
      <c r="C34" s="51">
        <v>53764</v>
      </c>
      <c r="D34" s="51">
        <v>48225</v>
      </c>
    </row>
    <row r="35" spans="1:4" x14ac:dyDescent="0.45">
      <c r="A35" s="45" t="s">
        <v>44</v>
      </c>
      <c r="B35" s="51">
        <f t="shared" si="1"/>
        <v>64807</v>
      </c>
      <c r="C35" s="51">
        <v>33734</v>
      </c>
      <c r="D35" s="51">
        <v>31073</v>
      </c>
    </row>
    <row r="36" spans="1:4" x14ac:dyDescent="0.45">
      <c r="A36" s="45" t="s">
        <v>45</v>
      </c>
      <c r="B36" s="51">
        <f t="shared" si="1"/>
        <v>75967</v>
      </c>
      <c r="C36" s="51">
        <v>40916</v>
      </c>
      <c r="D36" s="51">
        <v>35051</v>
      </c>
    </row>
    <row r="37" spans="1:4" x14ac:dyDescent="0.45">
      <c r="A37" s="45" t="s">
        <v>46</v>
      </c>
      <c r="B37" s="51">
        <f t="shared" si="1"/>
        <v>245459</v>
      </c>
      <c r="C37" s="51">
        <v>132914</v>
      </c>
      <c r="D37" s="51">
        <v>112545</v>
      </c>
    </row>
    <row r="38" spans="1:4" x14ac:dyDescent="0.45">
      <c r="A38" s="45" t="s">
        <v>47</v>
      </c>
      <c r="B38" s="51">
        <f t="shared" si="1"/>
        <v>317115</v>
      </c>
      <c r="C38" s="51">
        <v>166219</v>
      </c>
      <c r="D38" s="51">
        <v>150896</v>
      </c>
    </row>
    <row r="39" spans="1:4" x14ac:dyDescent="0.45">
      <c r="A39" s="45" t="s">
        <v>48</v>
      </c>
      <c r="B39" s="51">
        <f t="shared" si="1"/>
        <v>185631</v>
      </c>
      <c r="C39" s="51">
        <v>101685</v>
      </c>
      <c r="D39" s="51">
        <v>83946</v>
      </c>
    </row>
    <row r="40" spans="1:4" x14ac:dyDescent="0.45">
      <c r="A40" s="45" t="s">
        <v>49</v>
      </c>
      <c r="B40" s="51">
        <f t="shared" si="1"/>
        <v>98243</v>
      </c>
      <c r="C40" s="51">
        <v>51317</v>
      </c>
      <c r="D40" s="51">
        <v>46926</v>
      </c>
    </row>
    <row r="41" spans="1:4" x14ac:dyDescent="0.45">
      <c r="A41" s="45" t="s">
        <v>50</v>
      </c>
      <c r="B41" s="51">
        <f t="shared" si="1"/>
        <v>104837</v>
      </c>
      <c r="C41" s="51">
        <v>54695</v>
      </c>
      <c r="D41" s="51">
        <v>50142</v>
      </c>
    </row>
    <row r="42" spans="1:4" x14ac:dyDescent="0.45">
      <c r="A42" s="45" t="s">
        <v>51</v>
      </c>
      <c r="B42" s="51">
        <f t="shared" si="1"/>
        <v>158805</v>
      </c>
      <c r="C42" s="51">
        <v>81880</v>
      </c>
      <c r="D42" s="51">
        <v>76925</v>
      </c>
    </row>
    <row r="43" spans="1:4" x14ac:dyDescent="0.45">
      <c r="A43" s="45" t="s">
        <v>52</v>
      </c>
      <c r="B43" s="51">
        <f t="shared" si="1"/>
        <v>86080</v>
      </c>
      <c r="C43" s="51">
        <v>44293</v>
      </c>
      <c r="D43" s="51">
        <v>41787</v>
      </c>
    </row>
    <row r="44" spans="1:4" x14ac:dyDescent="0.45">
      <c r="A44" s="45" t="s">
        <v>53</v>
      </c>
      <c r="B44" s="51">
        <f t="shared" si="1"/>
        <v>524934</v>
      </c>
      <c r="C44" s="51">
        <v>284356</v>
      </c>
      <c r="D44" s="51">
        <v>240578</v>
      </c>
    </row>
    <row r="45" spans="1:4" x14ac:dyDescent="0.45">
      <c r="A45" s="45" t="s">
        <v>54</v>
      </c>
      <c r="B45" s="51">
        <f t="shared" si="1"/>
        <v>116046</v>
      </c>
      <c r="C45" s="51">
        <v>60085</v>
      </c>
      <c r="D45" s="51">
        <v>55961</v>
      </c>
    </row>
    <row r="46" spans="1:4" x14ac:dyDescent="0.45">
      <c r="A46" s="45" t="s">
        <v>55</v>
      </c>
      <c r="B46" s="51">
        <f t="shared" si="1"/>
        <v>151179</v>
      </c>
      <c r="C46" s="51">
        <v>80004</v>
      </c>
      <c r="D46" s="51">
        <v>71175</v>
      </c>
    </row>
    <row r="47" spans="1:4" x14ac:dyDescent="0.45">
      <c r="A47" s="45" t="s">
        <v>56</v>
      </c>
      <c r="B47" s="51">
        <f t="shared" si="1"/>
        <v>234197</v>
      </c>
      <c r="C47" s="51">
        <v>121032</v>
      </c>
      <c r="D47" s="51">
        <v>113165</v>
      </c>
    </row>
    <row r="48" spans="1:4" x14ac:dyDescent="0.45">
      <c r="A48" s="45" t="s">
        <v>57</v>
      </c>
      <c r="B48" s="51">
        <f t="shared" si="1"/>
        <v>139125</v>
      </c>
      <c r="C48" s="51">
        <v>73914</v>
      </c>
      <c r="D48" s="51">
        <v>65211</v>
      </c>
    </row>
    <row r="49" spans="1:4" x14ac:dyDescent="0.45">
      <c r="A49" s="45" t="s">
        <v>58</v>
      </c>
      <c r="B49" s="51">
        <f t="shared" si="1"/>
        <v>117802</v>
      </c>
      <c r="C49" s="51">
        <v>61886</v>
      </c>
      <c r="D49" s="51">
        <v>55916</v>
      </c>
    </row>
    <row r="50" spans="1:4" x14ac:dyDescent="0.45">
      <c r="A50" s="45" t="s">
        <v>59</v>
      </c>
      <c r="B50" s="51">
        <f t="shared" si="1"/>
        <v>204871</v>
      </c>
      <c r="C50" s="51">
        <v>109133</v>
      </c>
      <c r="D50" s="51">
        <v>95738</v>
      </c>
    </row>
    <row r="51" spans="1:4" x14ac:dyDescent="0.45">
      <c r="A51" s="45" t="s">
        <v>60</v>
      </c>
      <c r="B51" s="51">
        <f t="shared" si="1"/>
        <v>133653</v>
      </c>
      <c r="C51" s="51">
        <v>71873</v>
      </c>
      <c r="D51" s="51">
        <v>61780</v>
      </c>
    </row>
    <row r="53" spans="1:4" x14ac:dyDescent="0.45">
      <c r="A53" s="24" t="s">
        <v>145</v>
      </c>
    </row>
    <row r="54" spans="1:4" x14ac:dyDescent="0.45">
      <c r="A54" t="s">
        <v>146</v>
      </c>
    </row>
    <row r="55" spans="1:4" x14ac:dyDescent="0.45">
      <c r="A55" t="s">
        <v>147</v>
      </c>
    </row>
    <row r="56" spans="1:4" x14ac:dyDescent="0.45">
      <c r="A56" t="s">
        <v>148</v>
      </c>
    </row>
    <row r="57" spans="1:4" x14ac:dyDescent="0.45">
      <c r="A57" s="22" t="s">
        <v>149</v>
      </c>
    </row>
    <row r="58" spans="1:4" x14ac:dyDescent="0.45">
      <c r="A58" t="s">
        <v>150</v>
      </c>
    </row>
    <row r="59" spans="1:4" x14ac:dyDescent="0.45">
      <c r="A59" t="s">
        <v>151</v>
      </c>
    </row>
  </sheetData>
  <phoneticPr fontId="2"/>
  <pageMargins left="0.7" right="0.7" top="0.75" bottom="0.75" header="0.3" footer="0.3"/>
  <pageSetup paperSize="9" scale="65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E8684AFC7BA4E946AF96F6A5CBEE62BB" ma:contentTypeVersion="39" ma:contentTypeDescription="新しいドキュメントを作成します。" ma:contentTypeScope="" ma:versionID="6d82e824b9a0764e8c5a7ef860849753">
  <xsd:schema xmlns:xsd="http://www.w3.org/2001/XMLSchema" xmlns:xs="http://www.w3.org/2001/XMLSchema" xmlns:p="http://schemas.microsoft.com/office/2006/metadata/properties" xmlns:ns1="http://schemas.microsoft.com/sharepoint/v3" xmlns:ns2="89559dea-130d-4237-8e78-1ce7f44b9a24" xmlns:ns3="0e1d05ab-b491-48cc-a1d7-91236226a3a4" targetNamespace="http://schemas.microsoft.com/office/2006/metadata/properties" ma:root="true" ma:fieldsID="04182218f8ed45a671cfad07c79ea411" ns1:_="" ns2:_="" ns3:_="">
    <xsd:import namespace="http://schemas.microsoft.com/sharepoint/v3"/>
    <xsd:import namespace="89559dea-130d-4237-8e78-1ce7f44b9a24"/>
    <xsd:import namespace="0e1d05ab-b491-48cc-a1d7-91236226a3a4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OCR" minOccurs="0"/>
                <xsd:element ref="ns1:_ip_UnifiedCompliancePolicyProperties" minOccurs="0"/>
                <xsd:element ref="ns1:_ip_UnifiedCompliancePolicyUIAction" minOccurs="0"/>
                <xsd:element ref="ns3:MediaServiceLocation" minOccurs="0"/>
                <xsd:element ref="ns2:SharedWithUsers" minOccurs="0"/>
                <xsd:element ref="ns2:SharedWithDetails" minOccurs="0"/>
                <xsd:element ref="ns3:d1ca" minOccurs="0"/>
                <xsd:element ref="ns3:_Flow_SignoffStatus" minOccurs="0"/>
                <xsd:element ref="ns3:MediaLengthInSeconds" minOccurs="0"/>
                <xsd:element ref="ns3:lcf76f155ced4ddcb4097134ff3c332f" minOccurs="0"/>
                <xsd:element ref="ns2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統合コンプライアンス ポリシーのプロパティ" ma:hidden="true" ma:internalName="_ip_UnifiedCompliancePolicyProperties">
      <xsd:simpleType>
        <xsd:restriction base="dms:Note"/>
      </xsd:simpleType>
    </xsd:element>
    <xsd:element name="_ip_UnifiedCompliancePolicyUIAction" ma:index="21" nillable="true" ma:displayName="統合コンプライアンス ポリシーの UI アクション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9559dea-130d-4237-8e78-1ce7f44b9a24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ドキュメント ID 値" ma:description="このアイテムに割り当てられているドキュメント ID の値です。" ma:internalName="_dlc_DocId" ma:readOnly="true">
      <xsd:simpleType>
        <xsd:restriction base="dms:Text"/>
      </xsd:simpleType>
    </xsd:element>
    <xsd:element name="_dlc_DocIdUrl" ma:index="9" nillable="true" ma:displayName="ドキュメントID:" ma:description="このドキュメントへの常時接続リンクです。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ID を保持" ma:description="追加時に ID を保持します。" ma:hidden="true" ma:internalName="_dlc_DocIdPersistId" ma:readOnly="true">
      <xsd:simpleType>
        <xsd:restriction base="dms:Boolean"/>
      </xsd:simpleType>
    </xsd:element>
    <xsd:element name="SharedWithUsers" ma:index="23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4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TaxCatchAll" ma:index="30" nillable="true" ma:displayName="Taxonomy Catch All Column" ma:hidden="true" ma:list="{02be7c2a-dcaf-42f6-9ca0-14cdca2ec951}" ma:internalName="TaxCatchAll" ma:showField="CatchAllData" ma:web="89559dea-130d-4237-8e78-1ce7f44b9a2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1d05ab-b491-48cc-a1d7-91236226a3a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2" nillable="true" ma:displayName="Location" ma:internalName="MediaServiceLocation" ma:readOnly="true">
      <xsd:simpleType>
        <xsd:restriction base="dms:Text"/>
      </xsd:simpleType>
    </xsd:element>
    <xsd:element name="d1ca" ma:index="25" nillable="true" ma:displayName="数値" ma:internalName="d1ca">
      <xsd:simpleType>
        <xsd:restriction base="dms:Number"/>
      </xsd:simpleType>
    </xsd:element>
    <xsd:element name="_Flow_SignoffStatus" ma:index="26" nillable="true" ma:displayName="承認の状態" ma:internalName="_x627f__x8a8d__x306e__x72b6__x614b_">
      <xsd:simpleType>
        <xsd:restriction base="dms:Text"/>
      </xsd:simpleType>
    </xsd:element>
    <xsd:element name="MediaLengthInSeconds" ma:index="27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9" nillable="true" ma:taxonomy="true" ma:internalName="lcf76f155ced4ddcb4097134ff3c332f" ma:taxonomyFieldName="MediaServiceImageTags" ma:displayName="画像タグ" ma:readOnly="false" ma:fieldId="{5cf76f15-5ced-4ddc-b409-7134ff3c332f}" ma:taxonomyMulti="true" ma:sspId="1e1c6816-2a4f-4461-93c7-8dd281d6228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89559dea-130d-4237-8e78-1ce7f44b9a24">DIGI-808455956-3788615</_dlc_DocId>
    <_dlc_DocIdUrl xmlns="89559dea-130d-4237-8e78-1ce7f44b9a24">
      <Url>https://digitalgojp.sharepoint.com/sites/digi_portal/_layouts/15/DocIdRedir.aspx?ID=DIGI-808455956-3788615</Url>
      <Description>DIGI-808455956-3788615</Description>
    </_dlc_DocIdUrl>
    <_Flow_SignoffStatus xmlns="0e1d05ab-b491-48cc-a1d7-91236226a3a4" xsi:nil="true"/>
    <_ip_UnifiedCompliancePolicyUIAction xmlns="http://schemas.microsoft.com/sharepoint/v3" xsi:nil="true"/>
    <_ip_UnifiedCompliancePolicyProperties xmlns="http://schemas.microsoft.com/sharepoint/v3" xsi:nil="true"/>
    <d1ca xmlns="0e1d05ab-b491-48cc-a1d7-91236226a3a4" xsi:nil="true"/>
    <lcf76f155ced4ddcb4097134ff3c332f xmlns="0e1d05ab-b491-48cc-a1d7-91236226a3a4">
      <Terms xmlns="http://schemas.microsoft.com/office/infopath/2007/PartnerControls"/>
    </lcf76f155ced4ddcb4097134ff3c332f>
    <TaxCatchAll xmlns="89559dea-130d-4237-8e78-1ce7f44b9a24" xsi:nil="true"/>
  </documentManagement>
</p:properties>
</file>

<file path=customXml/itemProps1.xml><?xml version="1.0" encoding="utf-8"?>
<ds:datastoreItem xmlns:ds="http://schemas.openxmlformats.org/officeDocument/2006/customXml" ds:itemID="{B3CADC21-5245-4EA1-88D6-7EDF264B8DF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89559dea-130d-4237-8e78-1ce7f44b9a24"/>
    <ds:schemaRef ds:uri="0e1d05ab-b491-48cc-a1d7-91236226a3a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BAFB1BC-8910-4B68-9034-56928B707243}">
  <ds:schemaRefs>
    <ds:schemaRef ds:uri="http://schemas.microsoft.com/sharepoint/events"/>
  </ds:schemaRefs>
</ds:datastoreItem>
</file>

<file path=customXml/itemProps3.xml><?xml version="1.0" encoding="utf-8"?>
<ds:datastoreItem xmlns:ds="http://schemas.openxmlformats.org/officeDocument/2006/customXml" ds:itemID="{898BCFA4-BF63-4501-BA08-F3AF0A93B1DA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3F5390EB-78ED-43AD-AF36-DFF0F92F84BD}">
  <ds:schemaRefs>
    <ds:schemaRef ds:uri="http://schemas.microsoft.com/office/2006/metadata/properties"/>
    <ds:schemaRef ds:uri="http://schemas.microsoft.com/office/infopath/2007/PartnerControls"/>
    <ds:schemaRef ds:uri="89559dea-130d-4237-8e78-1ce7f44b9a24"/>
    <ds:schemaRef ds:uri="0e1d05ab-b491-48cc-a1d7-91236226a3a4"/>
    <ds:schemaRef ds:uri="http://schemas.microsoft.com/sharepoint/v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3</vt:i4>
      </vt:variant>
    </vt:vector>
  </HeadingPairs>
  <TitlesOfParts>
    <vt:vector size="8" baseType="lpstr">
      <vt:lpstr>進捗状況 (都道府県別)</vt:lpstr>
      <vt:lpstr>進捗状況（政令市・特別区）</vt:lpstr>
      <vt:lpstr>総接種回数</vt:lpstr>
      <vt:lpstr>一般接種</vt:lpstr>
      <vt:lpstr>医療従事者等</vt:lpstr>
      <vt:lpstr>'進捗状況 (都道府県別)'!Print_Area</vt:lpstr>
      <vt:lpstr>'進捗状況（政令市・特別区）'!Print_Area</vt:lpstr>
      <vt:lpstr>総接種回数!Print_Area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2022-02-15T03:37:26Z</dcterms:created>
  <dcterms:modified xsi:type="dcterms:W3CDTF">2022-06-06T04:19:54Z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0x010100E8684AFC7BA4E946AF96F6A5CBEE62BB</vt:lpwstr>
  </property>
  <property fmtid="{D5CDD505-2E9C-101B-9397-08002B2CF9AE}" pid="3" name="_dlc_DocIdItemGuid">
    <vt:lpwstr>57ae6d24-bb6d-41e0-9cb0-25b35667fa10</vt:lpwstr>
  </property>
  <property fmtid="{D5CDD505-2E9C-101B-9397-08002B2CF9AE}" pid="4" name="MediaServiceImageTags">
    <vt:lpwstr/>
  </property>
</Properties>
</file>