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総接種回数!$A$1:$N$61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1" l="1"/>
  <c r="L7" i="1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N7" i="11"/>
  <c r="J7" i="11" l="1"/>
  <c r="K7" i="11"/>
  <c r="I7" i="11"/>
  <c r="Q2" i="12"/>
  <c r="N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D30" i="11" s="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<sst xmlns="http://schemas.openxmlformats.org/spreadsheetml/2006/main" count="336" uniqueCount="144">
  <si>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</si>
  <si>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（5月10日公表時点）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</si>
  <si>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</si>
  <si>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</si>
  <si>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</si>
  <si>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</si>
  <si>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</si>
  <si>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</si>
  <si>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</si>
  <si>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</si>
  <si>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</si>
  <si>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</si>
  <si>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</si>
  <si>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</si>
  <si>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</si>
  <si>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</si>
  <si>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</si>
  <si>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</si>
  <si>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</si>
  <si>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</si>
  <si>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</si>
  <si>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</si>
  <si>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</si>
  <si>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</si>
  <si>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</si>
  <si>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</si>
  <si>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</si>
  <si>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</si>
  <si>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</si>
  <si>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</si>
  <si>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</si>
  <si>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</si>
  <si>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</si>
  <si>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</si>
  <si>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</si>
  <si>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</si>
  <si>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</si>
  <si>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</si>
  <si>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</si>
  <si>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</si>
  <si>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</si>
  <si>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</si>
  <si>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</si>
  <si>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</si>
  <si>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</si>
  <si>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</si>
  <si>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</si>
  <si>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</si>
  <si>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</si>
  <si>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</si>
  <si>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</si>
  <si>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</si>
  <si>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</si>
  <si>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</si>
  <si>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</si>
  <si>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</si>
  <si>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</si>
  <si>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</si>
  <si>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</si>
  <si>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</si>
  <si>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</si>
  <si>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</si>
  <si>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</si>
  <si>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</si>
  <si>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</si>
  <si>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</si>
  <si>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</si>
  <si>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</si>
  <si>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</si>
  <si>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</si>
  <si>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</si>
  <si>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</si>
  <si>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</si>
  <si>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</si>
  <si>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</si>
  <si>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</si>
  <si>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</si>
  <si>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</si>
  <si>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</si>
  <si>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</si>
  <si>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</si>
  <si>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</si>
  <si>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</si>
  <si>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</si>
  <si>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</si>
  <si>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</si>
  <si>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</si>
  <si>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</si>
  <si>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</si>
  <si>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</si>
  <si>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</si>
  <si>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</si>
  <si>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</si>
  <si>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</si>
  <si>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</si>
  <si>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</si>
  <si>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</si>
  <si>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</si>
  <si>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</si>
  <si>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</si>
  <si>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</si>
  <si>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</si>
  <si>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</si>
  <si>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</si>
  <si>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</si>
  <si>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</si>
  <si>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</si>
  <si>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</si>
  <si>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</si>
  <si>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</si>
  <si>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</si>
  <si>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</si>
  <si>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</si>
  <si>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</si>
  <si>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（5月9日まで）</t>
  </si>
  <si>
    <t>ワクチン供給量
（5月9日まで）※4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</si>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</sst>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3" sqref="B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44690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69014992</v>
      </c>
      <c r="D10" s="11">
        <f>C10/$B10</f>
        <v>0.54494830728644872</v>
      </c>
      <c r="E10" s="21">
        <f>SUM(E11:E57)</f>
        <v>1842824</v>
      </c>
      <c r="F10" s="11">
        <f>E10/$B10</f>
        <v>1.4551096657764485E-2</v>
      </c>
      <c r="G10" s="21">
        <f>SUM(G11:G57)</f>
        <v>407043</v>
      </c>
      <c r="H10" s="11">
        <f>G10/$B10</f>
        <v>3.2140465051824964E-3</v>
      </c>
    </row>
    <row r="11" spans="1:8" x14ac:dyDescent="0.45">
      <c r="A11" s="12" t="s">
        <v>14</v>
      </c>
      <c r="B11" s="20">
        <v>5226603</v>
      </c>
      <c r="C11" s="21">
        <v>2914563</v>
      </c>
      <c r="D11" s="11">
        <f t="shared" ref="D11:D57" si="0">C11/$B11</f>
        <v>0.55764001972217903</v>
      </c>
      <c r="E11" s="21">
        <v>78088</v>
      </c>
      <c r="F11" s="11">
        <f t="shared" ref="F11:F57" si="1">E11/$B11</f>
        <v>1.4940488114364148E-2</v>
      </c>
      <c r="G11" s="21">
        <v>24115</v>
      </c>
      <c r="H11" s="11">
        <f t="shared" ref="H11:H57" si="2">G11/$B11</f>
        <v>4.6138954881401939E-3</v>
      </c>
    </row>
    <row r="12" spans="1:8" x14ac:dyDescent="0.45">
      <c r="A12" s="12" t="s">
        <v>15</v>
      </c>
      <c r="B12" s="20">
        <v>1259615</v>
      </c>
      <c r="C12" s="21">
        <v>726668</v>
      </c>
      <c r="D12" s="11">
        <f t="shared" si="0"/>
        <v>0.57689690897615542</v>
      </c>
      <c r="E12" s="21">
        <v>22922</v>
      </c>
      <c r="F12" s="11">
        <f t="shared" si="1"/>
        <v>1.819762387713706E-2</v>
      </c>
      <c r="G12" s="21">
        <v>6528</v>
      </c>
      <c r="H12" s="11">
        <f t="shared" si="2"/>
        <v>5.1825359335987585E-3</v>
      </c>
    </row>
    <row r="13" spans="1:8" x14ac:dyDescent="0.45">
      <c r="A13" s="12" t="s">
        <v>16</v>
      </c>
      <c r="B13" s="20">
        <v>1220823</v>
      </c>
      <c r="C13" s="21">
        <v>702638</v>
      </c>
      <c r="D13" s="11">
        <f t="shared" si="0"/>
        <v>0.57554453020626251</v>
      </c>
      <c r="E13" s="21">
        <v>20407</v>
      </c>
      <c r="F13" s="11">
        <f t="shared" si="1"/>
        <v>1.6715772884357518E-2</v>
      </c>
      <c r="G13" s="21">
        <v>6058</v>
      </c>
      <c r="H13" s="11">
        <f t="shared" si="2"/>
        <v>4.9622263014376371E-3</v>
      </c>
    </row>
    <row r="14" spans="1:8" x14ac:dyDescent="0.45">
      <c r="A14" s="12" t="s">
        <v>17</v>
      </c>
      <c r="B14" s="20">
        <v>2281989</v>
      </c>
      <c r="C14" s="21">
        <v>1262949</v>
      </c>
      <c r="D14" s="11">
        <f t="shared" si="0"/>
        <v>0.55344219450663434</v>
      </c>
      <c r="E14" s="21">
        <v>43105</v>
      </c>
      <c r="F14" s="11">
        <f t="shared" si="1"/>
        <v>1.8889223392400227E-2</v>
      </c>
      <c r="G14" s="21">
        <v>14362</v>
      </c>
      <c r="H14" s="11">
        <f t="shared" si="2"/>
        <v>6.2936324408224579E-3</v>
      </c>
    </row>
    <row r="15" spans="1:8" x14ac:dyDescent="0.45">
      <c r="A15" s="12" t="s">
        <v>18</v>
      </c>
      <c r="B15" s="20">
        <v>971288</v>
      </c>
      <c r="C15" s="21">
        <v>592909</v>
      </c>
      <c r="D15" s="11">
        <f t="shared" si="0"/>
        <v>0.61043583365592902</v>
      </c>
      <c r="E15" s="21">
        <v>25460</v>
      </c>
      <c r="F15" s="11">
        <f t="shared" si="1"/>
        <v>2.6212616649232773E-2</v>
      </c>
      <c r="G15" s="21">
        <v>4626</v>
      </c>
      <c r="H15" s="11">
        <f t="shared" si="2"/>
        <v>4.7627480211842417E-3</v>
      </c>
    </row>
    <row r="16" spans="1:8" x14ac:dyDescent="0.45">
      <c r="A16" s="12" t="s">
        <v>19</v>
      </c>
      <c r="B16" s="20">
        <v>1069562</v>
      </c>
      <c r="C16" s="21">
        <v>652314</v>
      </c>
      <c r="D16" s="11">
        <f t="shared" si="0"/>
        <v>0.60988890779590155</v>
      </c>
      <c r="E16" s="21">
        <v>14738</v>
      </c>
      <c r="F16" s="11">
        <f t="shared" si="1"/>
        <v>1.3779472344754207E-2</v>
      </c>
      <c r="G16" s="21">
        <v>3866</v>
      </c>
      <c r="H16" s="11">
        <f t="shared" si="2"/>
        <v>3.614563718606308E-3</v>
      </c>
    </row>
    <row r="17" spans="1:8" x14ac:dyDescent="0.45">
      <c r="A17" s="12" t="s">
        <v>20</v>
      </c>
      <c r="B17" s="20">
        <v>1862059.0000000002</v>
      </c>
      <c r="C17" s="21">
        <v>1107516</v>
      </c>
      <c r="D17" s="11">
        <f t="shared" si="0"/>
        <v>0.59478029428713042</v>
      </c>
      <c r="E17" s="21">
        <v>30432</v>
      </c>
      <c r="F17" s="11">
        <f t="shared" si="1"/>
        <v>1.6343198577488682E-2</v>
      </c>
      <c r="G17" s="21">
        <v>7514</v>
      </c>
      <c r="H17" s="11">
        <f t="shared" si="2"/>
        <v>4.035317892719833E-3</v>
      </c>
    </row>
    <row r="18" spans="1:8" x14ac:dyDescent="0.45">
      <c r="A18" s="12" t="s">
        <v>21</v>
      </c>
      <c r="B18" s="20">
        <v>2907675</v>
      </c>
      <c r="C18" s="21">
        <v>1677762</v>
      </c>
      <c r="D18" s="11">
        <f t="shared" si="0"/>
        <v>0.57701152983053472</v>
      </c>
      <c r="E18" s="21">
        <v>41679</v>
      </c>
      <c r="F18" s="11">
        <f t="shared" si="1"/>
        <v>1.4334132941267508E-2</v>
      </c>
      <c r="G18" s="21">
        <v>8010</v>
      </c>
      <c r="H18" s="11">
        <f t="shared" si="2"/>
        <v>2.7547783022517989E-3</v>
      </c>
    </row>
    <row r="19" spans="1:8" x14ac:dyDescent="0.45">
      <c r="A19" s="12" t="s">
        <v>22</v>
      </c>
      <c r="B19" s="20">
        <v>1955401</v>
      </c>
      <c r="C19" s="21">
        <v>1065917</v>
      </c>
      <c r="D19" s="11">
        <f t="shared" si="0"/>
        <v>0.54511427579304705</v>
      </c>
      <c r="E19" s="21">
        <v>30336</v>
      </c>
      <c r="F19" s="11">
        <f t="shared" si="1"/>
        <v>1.5513953403930959E-2</v>
      </c>
      <c r="G19" s="21">
        <v>5519</v>
      </c>
      <c r="H19" s="11">
        <f t="shared" si="2"/>
        <v>2.822438977989681E-3</v>
      </c>
    </row>
    <row r="20" spans="1:8" x14ac:dyDescent="0.45">
      <c r="A20" s="12" t="s">
        <v>23</v>
      </c>
      <c r="B20" s="20">
        <v>1958101</v>
      </c>
      <c r="C20" s="21">
        <v>1155888</v>
      </c>
      <c r="D20" s="11">
        <f t="shared" si="0"/>
        <v>0.59031071430942528</v>
      </c>
      <c r="E20" s="21">
        <v>18637</v>
      </c>
      <c r="F20" s="11">
        <f t="shared" si="1"/>
        <v>9.5178951443260582E-3</v>
      </c>
      <c r="G20" s="21">
        <v>2969</v>
      </c>
      <c r="H20" s="11">
        <f t="shared" si="2"/>
        <v>1.5162649934809286E-3</v>
      </c>
    </row>
    <row r="21" spans="1:8" x14ac:dyDescent="0.45">
      <c r="A21" s="12" t="s">
        <v>24</v>
      </c>
      <c r="B21" s="20">
        <v>7393799</v>
      </c>
      <c r="C21" s="21">
        <v>3945185</v>
      </c>
      <c r="D21" s="11">
        <f t="shared" si="0"/>
        <v>0.53358023392304821</v>
      </c>
      <c r="E21" s="21">
        <v>141766</v>
      </c>
      <c r="F21" s="11">
        <f t="shared" si="1"/>
        <v>1.9173634555118418E-2</v>
      </c>
      <c r="G21" s="21">
        <v>30400</v>
      </c>
      <c r="H21" s="11">
        <f t="shared" si="2"/>
        <v>4.1115534788002759E-3</v>
      </c>
    </row>
    <row r="22" spans="1:8" x14ac:dyDescent="0.45">
      <c r="A22" s="12" t="s">
        <v>25</v>
      </c>
      <c r="B22" s="20">
        <v>6322892.0000000009</v>
      </c>
      <c r="C22" s="21">
        <v>3457756</v>
      </c>
      <c r="D22" s="11">
        <f t="shared" si="0"/>
        <v>0.54686304937677244</v>
      </c>
      <c r="E22" s="21">
        <v>96713</v>
      </c>
      <c r="F22" s="11">
        <f t="shared" si="1"/>
        <v>1.5295690642826097E-2</v>
      </c>
      <c r="G22" s="21">
        <v>20019</v>
      </c>
      <c r="H22" s="11">
        <f t="shared" si="2"/>
        <v>3.166114493178121E-3</v>
      </c>
    </row>
    <row r="23" spans="1:8" x14ac:dyDescent="0.45">
      <c r="A23" s="12" t="s">
        <v>26</v>
      </c>
      <c r="B23" s="20">
        <v>13843329.000000002</v>
      </c>
      <c r="C23" s="21">
        <v>7539504</v>
      </c>
      <c r="D23" s="11">
        <f t="shared" si="0"/>
        <v>0.5446308471033231</v>
      </c>
      <c r="E23" s="21">
        <v>176402</v>
      </c>
      <c r="F23" s="11">
        <f t="shared" si="1"/>
        <v>1.2742744176635547E-2</v>
      </c>
      <c r="G23" s="21">
        <v>30930</v>
      </c>
      <c r="H23" s="11">
        <f t="shared" si="2"/>
        <v>2.2342891655612604E-3</v>
      </c>
    </row>
    <row r="24" spans="1:8" x14ac:dyDescent="0.45">
      <c r="A24" s="12" t="s">
        <v>27</v>
      </c>
      <c r="B24" s="20">
        <v>9220206</v>
      </c>
      <c r="C24" s="21">
        <v>5005647</v>
      </c>
      <c r="D24" s="11">
        <f t="shared" si="0"/>
        <v>0.54289969226284096</v>
      </c>
      <c r="E24" s="21">
        <v>140421</v>
      </c>
      <c r="F24" s="11">
        <f t="shared" si="1"/>
        <v>1.5229703110754791E-2</v>
      </c>
      <c r="G24" s="21">
        <v>23386</v>
      </c>
      <c r="H24" s="11">
        <f t="shared" si="2"/>
        <v>2.5363858464767489E-3</v>
      </c>
    </row>
    <row r="25" spans="1:8" x14ac:dyDescent="0.45">
      <c r="A25" s="12" t="s">
        <v>28</v>
      </c>
      <c r="B25" s="20">
        <v>2213174</v>
      </c>
      <c r="C25" s="21">
        <v>1371340</v>
      </c>
      <c r="D25" s="11">
        <f t="shared" si="0"/>
        <v>0.61962593090285711</v>
      </c>
      <c r="E25" s="21">
        <v>39033</v>
      </c>
      <c r="F25" s="11">
        <f t="shared" si="1"/>
        <v>1.763666119338109E-2</v>
      </c>
      <c r="G25" s="21">
        <v>9501</v>
      </c>
      <c r="H25" s="11">
        <f t="shared" si="2"/>
        <v>4.2929295211311894E-3</v>
      </c>
    </row>
    <row r="26" spans="1:8" x14ac:dyDescent="0.45">
      <c r="A26" s="12" t="s">
        <v>29</v>
      </c>
      <c r="B26" s="20">
        <v>1047674</v>
      </c>
      <c r="C26" s="21">
        <v>618598</v>
      </c>
      <c r="D26" s="11">
        <f t="shared" si="0"/>
        <v>0.5904489373602857</v>
      </c>
      <c r="E26" s="21">
        <v>22851</v>
      </c>
      <c r="F26" s="11">
        <f t="shared" si="1"/>
        <v>2.181117408659564E-2</v>
      </c>
      <c r="G26" s="21">
        <v>5012</v>
      </c>
      <c r="H26" s="11">
        <f t="shared" si="2"/>
        <v>4.7839308792620603E-3</v>
      </c>
    </row>
    <row r="27" spans="1:8" x14ac:dyDescent="0.45">
      <c r="A27" s="12" t="s">
        <v>30</v>
      </c>
      <c r="B27" s="20">
        <v>1132656</v>
      </c>
      <c r="C27" s="21">
        <v>626288</v>
      </c>
      <c r="D27" s="11">
        <f t="shared" si="0"/>
        <v>0.55293752030625365</v>
      </c>
      <c r="E27" s="21">
        <v>18589</v>
      </c>
      <c r="F27" s="11">
        <f t="shared" si="1"/>
        <v>1.6411867327767653E-2</v>
      </c>
      <c r="G27" s="21">
        <v>5046</v>
      </c>
      <c r="H27" s="11">
        <f t="shared" si="2"/>
        <v>4.4550154680679747E-3</v>
      </c>
    </row>
    <row r="28" spans="1:8" x14ac:dyDescent="0.45">
      <c r="A28" s="12" t="s">
        <v>31</v>
      </c>
      <c r="B28" s="20">
        <v>774582.99999999988</v>
      </c>
      <c r="C28" s="21">
        <v>447293</v>
      </c>
      <c r="D28" s="11">
        <f t="shared" si="0"/>
        <v>0.577462970398266</v>
      </c>
      <c r="E28" s="21">
        <v>9413</v>
      </c>
      <c r="F28" s="11">
        <f t="shared" si="1"/>
        <v>1.2152345197351351E-2</v>
      </c>
      <c r="G28" s="21">
        <v>2018</v>
      </c>
      <c r="H28" s="11">
        <f t="shared" si="2"/>
        <v>2.6052727725756957E-3</v>
      </c>
    </row>
    <row r="29" spans="1:8" x14ac:dyDescent="0.45">
      <c r="A29" s="12" t="s">
        <v>32</v>
      </c>
      <c r="B29" s="20">
        <v>820997</v>
      </c>
      <c r="C29" s="21">
        <v>474177</v>
      </c>
      <c r="D29" s="11">
        <f t="shared" si="0"/>
        <v>0.57756240278588111</v>
      </c>
      <c r="E29" s="21">
        <v>8435</v>
      </c>
      <c r="F29" s="11">
        <f t="shared" si="1"/>
        <v>1.0274093571596485E-2</v>
      </c>
      <c r="G29" s="21">
        <v>2760</v>
      </c>
      <c r="H29" s="11">
        <f t="shared" si="2"/>
        <v>3.3617662427511915E-3</v>
      </c>
    </row>
    <row r="30" spans="1:8" x14ac:dyDescent="0.45">
      <c r="A30" s="12" t="s">
        <v>33</v>
      </c>
      <c r="B30" s="20">
        <v>2071737</v>
      </c>
      <c r="C30" s="21">
        <v>1216809</v>
      </c>
      <c r="D30" s="11">
        <f t="shared" si="0"/>
        <v>0.5873375819421095</v>
      </c>
      <c r="E30" s="21">
        <v>35998</v>
      </c>
      <c r="F30" s="11">
        <f t="shared" si="1"/>
        <v>1.7375757637190434E-2</v>
      </c>
      <c r="G30" s="21">
        <v>9506</v>
      </c>
      <c r="H30" s="11">
        <f t="shared" si="2"/>
        <v>4.5884202483230255E-3</v>
      </c>
    </row>
    <row r="31" spans="1:8" x14ac:dyDescent="0.45">
      <c r="A31" s="12" t="s">
        <v>34</v>
      </c>
      <c r="B31" s="20">
        <v>2016791</v>
      </c>
      <c r="C31" s="21">
        <v>1174643</v>
      </c>
      <c r="D31" s="11">
        <f t="shared" si="0"/>
        <v>0.58243169470708667</v>
      </c>
      <c r="E31" s="21">
        <v>24444</v>
      </c>
      <c r="F31" s="11">
        <f t="shared" si="1"/>
        <v>1.2120244487405982E-2</v>
      </c>
      <c r="G31" s="21">
        <v>4590</v>
      </c>
      <c r="H31" s="11">
        <f t="shared" si="2"/>
        <v>2.2758927424805049E-3</v>
      </c>
    </row>
    <row r="32" spans="1:8" x14ac:dyDescent="0.45">
      <c r="A32" s="12" t="s">
        <v>35</v>
      </c>
      <c r="B32" s="20">
        <v>3686259.9999999995</v>
      </c>
      <c r="C32" s="21">
        <v>2031877</v>
      </c>
      <c r="D32" s="11">
        <f t="shared" si="0"/>
        <v>0.55120284516013529</v>
      </c>
      <c r="E32" s="21">
        <v>69714</v>
      </c>
      <c r="F32" s="11">
        <f t="shared" si="1"/>
        <v>1.8911851036009401E-2</v>
      </c>
      <c r="G32" s="21">
        <v>12251</v>
      </c>
      <c r="H32" s="11">
        <f t="shared" si="2"/>
        <v>3.3234226560253485E-3</v>
      </c>
    </row>
    <row r="33" spans="1:8" x14ac:dyDescent="0.45">
      <c r="A33" s="12" t="s">
        <v>36</v>
      </c>
      <c r="B33" s="20">
        <v>7558801.9999999991</v>
      </c>
      <c r="C33" s="21">
        <v>3928985</v>
      </c>
      <c r="D33" s="11">
        <f t="shared" si="0"/>
        <v>0.51978937932227887</v>
      </c>
      <c r="E33" s="21">
        <v>103184</v>
      </c>
      <c r="F33" s="11">
        <f t="shared" si="1"/>
        <v>1.3650840437413232E-2</v>
      </c>
      <c r="G33" s="21">
        <v>20258</v>
      </c>
      <c r="H33" s="11">
        <f t="shared" si="2"/>
        <v>2.6800543260691312E-3</v>
      </c>
    </row>
    <row r="34" spans="1:8" x14ac:dyDescent="0.45">
      <c r="A34" s="12" t="s">
        <v>37</v>
      </c>
      <c r="B34" s="20">
        <v>1800557</v>
      </c>
      <c r="C34" s="21">
        <v>976028</v>
      </c>
      <c r="D34" s="11">
        <f t="shared" si="0"/>
        <v>0.54207003721626146</v>
      </c>
      <c r="E34" s="21">
        <v>27405</v>
      </c>
      <c r="F34" s="11">
        <f t="shared" si="1"/>
        <v>1.5220290165765371E-2</v>
      </c>
      <c r="G34" s="21">
        <v>7764</v>
      </c>
      <c r="H34" s="11">
        <f t="shared" si="2"/>
        <v>4.3119990091954876E-3</v>
      </c>
    </row>
    <row r="35" spans="1:8" x14ac:dyDescent="0.45">
      <c r="A35" s="12" t="s">
        <v>38</v>
      </c>
      <c r="B35" s="20">
        <v>1418843</v>
      </c>
      <c r="C35" s="21">
        <v>758399</v>
      </c>
      <c r="D35" s="11">
        <f t="shared" si="0"/>
        <v>0.53451932313864181</v>
      </c>
      <c r="E35" s="21">
        <v>26075</v>
      </c>
      <c r="F35" s="11">
        <f t="shared" si="1"/>
        <v>1.8377649958452064E-2</v>
      </c>
      <c r="G35" s="21">
        <v>7450</v>
      </c>
      <c r="H35" s="11">
        <f t="shared" si="2"/>
        <v>5.2507571309863034E-3</v>
      </c>
    </row>
    <row r="36" spans="1:8" x14ac:dyDescent="0.45">
      <c r="A36" s="12" t="s">
        <v>39</v>
      </c>
      <c r="B36" s="20">
        <v>2530542</v>
      </c>
      <c r="C36" s="21">
        <v>1291584</v>
      </c>
      <c r="D36" s="11">
        <f t="shared" si="0"/>
        <v>0.51039816766526702</v>
      </c>
      <c r="E36" s="21">
        <v>32805</v>
      </c>
      <c r="F36" s="11">
        <f t="shared" si="1"/>
        <v>1.2963625974198412E-2</v>
      </c>
      <c r="G36" s="21">
        <v>6654</v>
      </c>
      <c r="H36" s="11">
        <f t="shared" si="2"/>
        <v>2.6294762149768705E-3</v>
      </c>
    </row>
    <row r="37" spans="1:8" x14ac:dyDescent="0.45">
      <c r="A37" s="12" t="s">
        <v>40</v>
      </c>
      <c r="B37" s="20">
        <v>8839511</v>
      </c>
      <c r="C37" s="21">
        <v>4241978</v>
      </c>
      <c r="D37" s="11">
        <f t="shared" si="0"/>
        <v>0.47988831056378572</v>
      </c>
      <c r="E37" s="21">
        <v>109092</v>
      </c>
      <c r="F37" s="11">
        <f t="shared" si="1"/>
        <v>1.2341406668310045E-2</v>
      </c>
      <c r="G37" s="21">
        <v>20549</v>
      </c>
      <c r="H37" s="11">
        <f t="shared" si="2"/>
        <v>2.3246761048207306E-3</v>
      </c>
    </row>
    <row r="38" spans="1:8" x14ac:dyDescent="0.45">
      <c r="A38" s="12" t="s">
        <v>41</v>
      </c>
      <c r="B38" s="20">
        <v>5523625</v>
      </c>
      <c r="C38" s="21">
        <v>2879394</v>
      </c>
      <c r="D38" s="11">
        <f t="shared" si="0"/>
        <v>0.52128701713096015</v>
      </c>
      <c r="E38" s="21">
        <v>70576</v>
      </c>
      <c r="F38" s="11">
        <f t="shared" si="1"/>
        <v>1.2777116476951277E-2</v>
      </c>
      <c r="G38" s="21">
        <v>14842</v>
      </c>
      <c r="H38" s="11">
        <f t="shared" si="2"/>
        <v>2.6870035529204099E-3</v>
      </c>
    </row>
    <row r="39" spans="1:8" x14ac:dyDescent="0.45">
      <c r="A39" s="12" t="s">
        <v>42</v>
      </c>
      <c r="B39" s="20">
        <v>1344738.9999999998</v>
      </c>
      <c r="C39" s="21">
        <v>752636</v>
      </c>
      <c r="D39" s="11">
        <f t="shared" si="0"/>
        <v>0.55968927799372226</v>
      </c>
      <c r="E39" s="21">
        <v>19901</v>
      </c>
      <c r="F39" s="11">
        <f t="shared" si="1"/>
        <v>1.4799154334038058E-2</v>
      </c>
      <c r="G39" s="21">
        <v>6569</v>
      </c>
      <c r="H39" s="11">
        <f t="shared" si="2"/>
        <v>4.8849628069089993E-3</v>
      </c>
    </row>
    <row r="40" spans="1:8" x14ac:dyDescent="0.45">
      <c r="A40" s="12" t="s">
        <v>43</v>
      </c>
      <c r="B40" s="20">
        <v>944432</v>
      </c>
      <c r="C40" s="21">
        <v>544047</v>
      </c>
      <c r="D40" s="11">
        <f t="shared" si="0"/>
        <v>0.57605735510867906</v>
      </c>
      <c r="E40" s="21">
        <v>10844</v>
      </c>
      <c r="F40" s="11">
        <f t="shared" si="1"/>
        <v>1.1482033645619802E-2</v>
      </c>
      <c r="G40" s="21">
        <v>2012</v>
      </c>
      <c r="H40" s="11">
        <f t="shared" si="2"/>
        <v>2.130381012079218E-3</v>
      </c>
    </row>
    <row r="41" spans="1:8" x14ac:dyDescent="0.45">
      <c r="A41" s="12" t="s">
        <v>44</v>
      </c>
      <c r="B41" s="20">
        <v>556788</v>
      </c>
      <c r="C41" s="21">
        <v>309349</v>
      </c>
      <c r="D41" s="11">
        <f t="shared" si="0"/>
        <v>0.55559566657327386</v>
      </c>
      <c r="E41" s="21">
        <v>5362</v>
      </c>
      <c r="F41" s="11">
        <f t="shared" si="1"/>
        <v>9.6302362838279563E-3</v>
      </c>
      <c r="G41" s="21">
        <v>1308</v>
      </c>
      <c r="H41" s="11">
        <f t="shared" si="2"/>
        <v>2.349188560098278E-3</v>
      </c>
    </row>
    <row r="42" spans="1:8" x14ac:dyDescent="0.45">
      <c r="A42" s="12" t="s">
        <v>45</v>
      </c>
      <c r="B42" s="20">
        <v>672814.99999999988</v>
      </c>
      <c r="C42" s="21">
        <v>377876</v>
      </c>
      <c r="D42" s="11">
        <f t="shared" si="0"/>
        <v>0.56163432741541142</v>
      </c>
      <c r="E42" s="21">
        <v>10382</v>
      </c>
      <c r="F42" s="11">
        <f t="shared" si="1"/>
        <v>1.5430690457257942E-2</v>
      </c>
      <c r="G42" s="21">
        <v>2018</v>
      </c>
      <c r="H42" s="11">
        <f t="shared" si="2"/>
        <v>2.99933859976368E-3</v>
      </c>
    </row>
    <row r="43" spans="1:8" x14ac:dyDescent="0.45">
      <c r="A43" s="12" t="s">
        <v>46</v>
      </c>
      <c r="B43" s="20">
        <v>1893791</v>
      </c>
      <c r="C43" s="21">
        <v>1007968</v>
      </c>
      <c r="D43" s="11">
        <f t="shared" si="0"/>
        <v>0.53224880675850716</v>
      </c>
      <c r="E43" s="21">
        <v>23709</v>
      </c>
      <c r="F43" s="11">
        <f t="shared" si="1"/>
        <v>1.2519332914772538E-2</v>
      </c>
      <c r="G43" s="21">
        <v>5139</v>
      </c>
      <c r="H43" s="11">
        <f t="shared" si="2"/>
        <v>2.7136046163489E-3</v>
      </c>
    </row>
    <row r="44" spans="1:8" x14ac:dyDescent="0.45">
      <c r="A44" s="12" t="s">
        <v>47</v>
      </c>
      <c r="B44" s="20">
        <v>2812432.9999999995</v>
      </c>
      <c r="C44" s="21">
        <v>1527218</v>
      </c>
      <c r="D44" s="11">
        <f t="shared" si="0"/>
        <v>0.54302378047761501</v>
      </c>
      <c r="E44" s="21">
        <v>28256</v>
      </c>
      <c r="F44" s="11">
        <f t="shared" si="1"/>
        <v>1.0046817115287725E-2</v>
      </c>
      <c r="G44" s="21">
        <v>4347</v>
      </c>
      <c r="H44" s="11">
        <f t="shared" si="2"/>
        <v>1.5456368205038131E-3</v>
      </c>
    </row>
    <row r="45" spans="1:8" x14ac:dyDescent="0.45">
      <c r="A45" s="12" t="s">
        <v>48</v>
      </c>
      <c r="B45" s="20">
        <v>1356110</v>
      </c>
      <c r="C45" s="21">
        <v>826433</v>
      </c>
      <c r="D45" s="11">
        <f t="shared" si="0"/>
        <v>0.60941442803312418</v>
      </c>
      <c r="E45" s="21">
        <v>12752</v>
      </c>
      <c r="F45" s="11">
        <f t="shared" si="1"/>
        <v>9.4033669835042882E-3</v>
      </c>
      <c r="G45" s="21">
        <v>2456</v>
      </c>
      <c r="H45" s="11">
        <f t="shared" si="2"/>
        <v>1.8110625244264847E-3</v>
      </c>
    </row>
    <row r="46" spans="1:8" x14ac:dyDescent="0.45">
      <c r="A46" s="12" t="s">
        <v>49</v>
      </c>
      <c r="B46" s="20">
        <v>734949</v>
      </c>
      <c r="C46" s="21">
        <v>424577</v>
      </c>
      <c r="D46" s="11">
        <f t="shared" si="0"/>
        <v>0.57769586733229106</v>
      </c>
      <c r="E46" s="21">
        <v>10276</v>
      </c>
      <c r="F46" s="11">
        <f t="shared" si="1"/>
        <v>1.3981922555170495E-2</v>
      </c>
      <c r="G46" s="21">
        <v>2782</v>
      </c>
      <c r="H46" s="11">
        <f t="shared" si="2"/>
        <v>3.7852966668435496E-3</v>
      </c>
    </row>
    <row r="47" spans="1:8" x14ac:dyDescent="0.45">
      <c r="A47" s="12" t="s">
        <v>50</v>
      </c>
      <c r="B47" s="20">
        <v>973896</v>
      </c>
      <c r="C47" s="21">
        <v>522144</v>
      </c>
      <c r="D47" s="11">
        <f t="shared" si="0"/>
        <v>0.53613938243919268</v>
      </c>
      <c r="E47" s="21">
        <v>17191</v>
      </c>
      <c r="F47" s="11">
        <f t="shared" si="1"/>
        <v>1.7651782120472824E-2</v>
      </c>
      <c r="G47" s="21">
        <v>2797</v>
      </c>
      <c r="H47" s="11">
        <f t="shared" si="2"/>
        <v>2.8719699023304337E-3</v>
      </c>
    </row>
    <row r="48" spans="1:8" x14ac:dyDescent="0.45">
      <c r="A48" s="12" t="s">
        <v>51</v>
      </c>
      <c r="B48" s="20">
        <v>1356219</v>
      </c>
      <c r="C48" s="21">
        <v>768927</v>
      </c>
      <c r="D48" s="11">
        <f t="shared" si="0"/>
        <v>0.56696374258139726</v>
      </c>
      <c r="E48" s="21">
        <v>21818</v>
      </c>
      <c r="F48" s="11">
        <f t="shared" si="1"/>
        <v>1.6087372319662237E-2</v>
      </c>
      <c r="G48" s="21">
        <v>10333</v>
      </c>
      <c r="H48" s="11">
        <f t="shared" si="2"/>
        <v>7.6189759913406312E-3</v>
      </c>
    </row>
    <row r="49" spans="1:8" x14ac:dyDescent="0.45">
      <c r="A49" s="12" t="s">
        <v>52</v>
      </c>
      <c r="B49" s="20">
        <v>701167</v>
      </c>
      <c r="C49" s="21">
        <v>385552</v>
      </c>
      <c r="D49" s="11">
        <f t="shared" si="0"/>
        <v>0.54987185649067916</v>
      </c>
      <c r="E49" s="21">
        <v>12045</v>
      </c>
      <c r="F49" s="11">
        <f t="shared" si="1"/>
        <v>1.717850383717431E-2</v>
      </c>
      <c r="G49" s="21">
        <v>3688</v>
      </c>
      <c r="H49" s="11">
        <f t="shared" si="2"/>
        <v>5.2598025862597639E-3</v>
      </c>
    </row>
    <row r="50" spans="1:8" x14ac:dyDescent="0.45">
      <c r="A50" s="12" t="s">
        <v>53</v>
      </c>
      <c r="B50" s="20">
        <v>5124170</v>
      </c>
      <c r="C50" s="21">
        <v>2725456</v>
      </c>
      <c r="D50" s="11">
        <f t="shared" si="0"/>
        <v>0.53188243169137639</v>
      </c>
      <c r="E50" s="21">
        <v>73916</v>
      </c>
      <c r="F50" s="11">
        <f t="shared" si="1"/>
        <v>1.4424970287871011E-2</v>
      </c>
      <c r="G50" s="21">
        <v>18613</v>
      </c>
      <c r="H50" s="11">
        <f t="shared" si="2"/>
        <v>3.6323931485489356E-3</v>
      </c>
    </row>
    <row r="51" spans="1:8" x14ac:dyDescent="0.45">
      <c r="A51" s="12" t="s">
        <v>54</v>
      </c>
      <c r="B51" s="20">
        <v>818222</v>
      </c>
      <c r="C51" s="21">
        <v>443660</v>
      </c>
      <c r="D51" s="11">
        <f t="shared" si="0"/>
        <v>0.54222448186433514</v>
      </c>
      <c r="E51" s="21">
        <v>10087</v>
      </c>
      <c r="F51" s="11">
        <f t="shared" si="1"/>
        <v>1.2327950116227625E-2</v>
      </c>
      <c r="G51" s="21">
        <v>2624</v>
      </c>
      <c r="H51" s="11">
        <f t="shared" si="2"/>
        <v>3.2069536140558429E-3</v>
      </c>
    </row>
    <row r="52" spans="1:8" x14ac:dyDescent="0.45">
      <c r="A52" s="12" t="s">
        <v>55</v>
      </c>
      <c r="B52" s="20">
        <v>1335937.9999999998</v>
      </c>
      <c r="C52" s="21">
        <v>789314</v>
      </c>
      <c r="D52" s="11">
        <f t="shared" si="0"/>
        <v>0.59083131103389541</v>
      </c>
      <c r="E52" s="21">
        <v>15058</v>
      </c>
      <c r="F52" s="11">
        <f t="shared" si="1"/>
        <v>1.1271481161550911E-2</v>
      </c>
      <c r="G52" s="21">
        <v>5082</v>
      </c>
      <c r="H52" s="11">
        <f t="shared" si="2"/>
        <v>3.8040687516935675E-3</v>
      </c>
    </row>
    <row r="53" spans="1:8" x14ac:dyDescent="0.45">
      <c r="A53" s="12" t="s">
        <v>56</v>
      </c>
      <c r="B53" s="20">
        <v>1758645</v>
      </c>
      <c r="C53" s="21">
        <v>1046531</v>
      </c>
      <c r="D53" s="11">
        <f t="shared" si="0"/>
        <v>0.59507802882332705</v>
      </c>
      <c r="E53" s="21">
        <v>19950</v>
      </c>
      <c r="F53" s="11">
        <f t="shared" si="1"/>
        <v>1.1343960833482596E-2</v>
      </c>
      <c r="G53" s="21">
        <v>4996</v>
      </c>
      <c r="H53" s="11">
        <f t="shared" si="2"/>
        <v>2.8408234748911803E-3</v>
      </c>
    </row>
    <row r="54" spans="1:8" x14ac:dyDescent="0.45">
      <c r="A54" s="12" t="s">
        <v>57</v>
      </c>
      <c r="B54" s="20">
        <v>1141741</v>
      </c>
      <c r="C54" s="21">
        <v>625899</v>
      </c>
      <c r="D54" s="11">
        <f t="shared" si="0"/>
        <v>0.54819700790284309</v>
      </c>
      <c r="E54" s="21">
        <v>18350</v>
      </c>
      <c r="F54" s="11">
        <f t="shared" si="1"/>
        <v>1.6071946264520586E-2</v>
      </c>
      <c r="G54" s="21">
        <v>4148</v>
      </c>
      <c r="H54" s="11">
        <f t="shared" si="2"/>
        <v>3.6330481256256894E-3</v>
      </c>
    </row>
    <row r="55" spans="1:8" x14ac:dyDescent="0.45">
      <c r="A55" s="12" t="s">
        <v>58</v>
      </c>
      <c r="B55" s="20">
        <v>1087241</v>
      </c>
      <c r="C55" s="21">
        <v>588422</v>
      </c>
      <c r="D55" s="11">
        <f t="shared" si="0"/>
        <v>0.54120659540984939</v>
      </c>
      <c r="E55" s="21">
        <v>14252</v>
      </c>
      <c r="F55" s="11">
        <f t="shared" si="1"/>
        <v>1.3108409267126607E-2</v>
      </c>
      <c r="G55" s="21">
        <v>1944</v>
      </c>
      <c r="H55" s="11">
        <f t="shared" si="2"/>
        <v>1.7880120414885017E-3</v>
      </c>
    </row>
    <row r="56" spans="1:8" x14ac:dyDescent="0.45">
      <c r="A56" s="12" t="s">
        <v>59</v>
      </c>
      <c r="B56" s="20">
        <v>1617517</v>
      </c>
      <c r="C56" s="21">
        <v>905058</v>
      </c>
      <c r="D56" s="11">
        <f t="shared" si="0"/>
        <v>0.55953538664508629</v>
      </c>
      <c r="E56" s="21">
        <v>26709</v>
      </c>
      <c r="F56" s="11">
        <f t="shared" si="1"/>
        <v>1.6512345774418444E-2</v>
      </c>
      <c r="G56" s="21">
        <v>7320</v>
      </c>
      <c r="H56" s="11">
        <f t="shared" si="2"/>
        <v>4.5254547556532639E-3</v>
      </c>
    </row>
    <row r="57" spans="1:8" x14ac:dyDescent="0.45">
      <c r="A57" s="12" t="s">
        <v>60</v>
      </c>
      <c r="B57" s="20">
        <v>1485118</v>
      </c>
      <c r="C57" s="21">
        <v>599316</v>
      </c>
      <c r="D57" s="11">
        <f t="shared" si="0"/>
        <v>0.40354773156072449</v>
      </c>
      <c r="E57" s="21">
        <v>13246</v>
      </c>
      <c r="F57" s="11">
        <f t="shared" si="1"/>
        <v>8.919156592270782E-3</v>
      </c>
      <c r="G57" s="21">
        <v>2364</v>
      </c>
      <c r="H57" s="11">
        <f t="shared" si="2"/>
        <v>1.5917927060341334E-3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（5月10日公表時点）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44690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14207729</v>
      </c>
      <c r="D10" s="11">
        <f>C10/$B10</f>
        <v>0.5157251623214929</v>
      </c>
      <c r="E10" s="21">
        <f>SUM(E11:E30)</f>
        <v>411145</v>
      </c>
      <c r="F10" s="11">
        <f>E10/$B10</f>
        <v>1.4924117841962653E-2</v>
      </c>
      <c r="G10" s="21">
        <f>SUM(G11:G30)</f>
        <v>83658</v>
      </c>
      <c r="H10" s="11">
        <f>G10/$B10</f>
        <v>3.0366947194369665E-3</v>
      </c>
    </row>
    <row r="11" spans="1:8" x14ac:dyDescent="0.45">
      <c r="A11" s="12" t="s">
        <v>70</v>
      </c>
      <c r="B11" s="20">
        <v>1961575</v>
      </c>
      <c r="C11" s="21">
        <v>998796</v>
      </c>
      <c r="D11" s="11">
        <f t="shared" ref="D11:D30" si="0">C11/$B11</f>
        <v>0.50918063290977911</v>
      </c>
      <c r="E11" s="21">
        <v>34088</v>
      </c>
      <c r="F11" s="11">
        <f t="shared" ref="F11:F30" si="1">E11/$B11</f>
        <v>1.7377872372965602E-2</v>
      </c>
      <c r="G11" s="21">
        <v>13616</v>
      </c>
      <c r="H11" s="11">
        <f t="shared" ref="H11:H30" si="2">G11/$B11</f>
        <v>6.9413608962185999E-3</v>
      </c>
    </row>
    <row r="12" spans="1:8" x14ac:dyDescent="0.45">
      <c r="A12" s="12" t="s">
        <v>71</v>
      </c>
      <c r="B12" s="20">
        <v>1065932</v>
      </c>
      <c r="C12" s="21">
        <v>540401</v>
      </c>
      <c r="D12" s="11">
        <f t="shared" si="0"/>
        <v>0.50697511661156625</v>
      </c>
      <c r="E12" s="21">
        <v>18473</v>
      </c>
      <c r="F12" s="11">
        <f t="shared" si="1"/>
        <v>1.7330373794951271E-2</v>
      </c>
      <c r="G12" s="21">
        <v>5243</v>
      </c>
      <c r="H12" s="11">
        <f t="shared" si="2"/>
        <v>4.9187002548004939E-3</v>
      </c>
    </row>
    <row r="13" spans="1:8" x14ac:dyDescent="0.45">
      <c r="A13" s="12" t="s">
        <v>72</v>
      </c>
      <c r="B13" s="20">
        <v>1324589</v>
      </c>
      <c r="C13" s="21">
        <v>675365</v>
      </c>
      <c r="D13" s="11">
        <f t="shared" si="0"/>
        <v>0.50986758911632213</v>
      </c>
      <c r="E13" s="21">
        <v>31181</v>
      </c>
      <c r="F13" s="11">
        <f t="shared" si="1"/>
        <v>2.3540132071155656E-2</v>
      </c>
      <c r="G13" s="21">
        <v>4508</v>
      </c>
      <c r="H13" s="11">
        <f t="shared" si="2"/>
        <v>3.403319822224101E-3</v>
      </c>
    </row>
    <row r="14" spans="1:8" x14ac:dyDescent="0.45">
      <c r="A14" s="12" t="s">
        <v>73</v>
      </c>
      <c r="B14" s="20">
        <v>974726</v>
      </c>
      <c r="C14" s="21">
        <v>541683</v>
      </c>
      <c r="D14" s="11">
        <f t="shared" si="0"/>
        <v>0.55572848164509825</v>
      </c>
      <c r="E14" s="21">
        <v>15392</v>
      </c>
      <c r="F14" s="11">
        <f t="shared" si="1"/>
        <v>1.5791104371895282E-2</v>
      </c>
      <c r="G14" s="21">
        <v>2111</v>
      </c>
      <c r="H14" s="11">
        <f t="shared" si="2"/>
        <v>2.1657368327099103E-3</v>
      </c>
    </row>
    <row r="15" spans="1:8" x14ac:dyDescent="0.45">
      <c r="A15" s="12" t="s">
        <v>74</v>
      </c>
      <c r="B15" s="20">
        <v>3759920</v>
      </c>
      <c r="C15" s="21">
        <v>2053622</v>
      </c>
      <c r="D15" s="11">
        <f t="shared" si="0"/>
        <v>0.54618768484435842</v>
      </c>
      <c r="E15" s="21">
        <v>57981</v>
      </c>
      <c r="F15" s="11">
        <f t="shared" si="1"/>
        <v>1.5420806825677142E-2</v>
      </c>
      <c r="G15" s="21">
        <v>8697</v>
      </c>
      <c r="H15" s="11">
        <f t="shared" si="2"/>
        <v>2.3130811293857315E-3</v>
      </c>
    </row>
    <row r="16" spans="1:8" x14ac:dyDescent="0.45">
      <c r="A16" s="12" t="s">
        <v>75</v>
      </c>
      <c r="B16" s="20">
        <v>1521562.0000000002</v>
      </c>
      <c r="C16" s="21">
        <v>793034</v>
      </c>
      <c r="D16" s="11">
        <f t="shared" si="0"/>
        <v>0.52119729593667552</v>
      </c>
      <c r="E16" s="21">
        <v>20323</v>
      </c>
      <c r="F16" s="11">
        <f t="shared" si="1"/>
        <v>1.3356669001986114E-2</v>
      </c>
      <c r="G16" s="21">
        <v>2918</v>
      </c>
      <c r="H16" s="11">
        <f t="shared" si="2"/>
        <v>1.9177660851151643E-3</v>
      </c>
    </row>
    <row r="17" spans="1:8" x14ac:dyDescent="0.45">
      <c r="A17" s="12" t="s">
        <v>76</v>
      </c>
      <c r="B17" s="20">
        <v>718601</v>
      </c>
      <c r="C17" s="21">
        <v>404480</v>
      </c>
      <c r="D17" s="11">
        <f t="shared" si="0"/>
        <v>0.56287146831134383</v>
      </c>
      <c r="E17" s="21">
        <v>8196</v>
      </c>
      <c r="F17" s="11">
        <f t="shared" si="1"/>
        <v>1.1405494843452765E-2</v>
      </c>
      <c r="G17" s="21">
        <v>1061</v>
      </c>
      <c r="H17" s="11">
        <f t="shared" si="2"/>
        <v>1.4764799937656641E-3</v>
      </c>
    </row>
    <row r="18" spans="1:8" x14ac:dyDescent="0.45">
      <c r="A18" s="12" t="s">
        <v>77</v>
      </c>
      <c r="B18" s="20">
        <v>784774</v>
      </c>
      <c r="C18" s="21">
        <v>448215</v>
      </c>
      <c r="D18" s="11">
        <f t="shared" si="0"/>
        <v>0.57113895210595667</v>
      </c>
      <c r="E18" s="21">
        <v>7067</v>
      </c>
      <c r="F18" s="11">
        <f t="shared" si="1"/>
        <v>9.0051403333953478E-3</v>
      </c>
      <c r="G18" s="21">
        <v>1717</v>
      </c>
      <c r="H18" s="11">
        <f t="shared" si="2"/>
        <v>2.1878910361454382E-3</v>
      </c>
    </row>
    <row r="19" spans="1:8" x14ac:dyDescent="0.45">
      <c r="A19" s="12" t="s">
        <v>78</v>
      </c>
      <c r="B19" s="20">
        <v>694295.99999999988</v>
      </c>
      <c r="C19" s="21">
        <v>365639</v>
      </c>
      <c r="D19" s="11">
        <f t="shared" si="0"/>
        <v>0.52663273301300895</v>
      </c>
      <c r="E19" s="21">
        <v>13815</v>
      </c>
      <c r="F19" s="11">
        <f t="shared" si="1"/>
        <v>1.9897853365135335E-2</v>
      </c>
      <c r="G19" s="21">
        <v>2940</v>
      </c>
      <c r="H19" s="11">
        <f t="shared" si="2"/>
        <v>4.2345051678246747E-3</v>
      </c>
    </row>
    <row r="20" spans="1:8" x14ac:dyDescent="0.45">
      <c r="A20" s="12" t="s">
        <v>79</v>
      </c>
      <c r="B20" s="20">
        <v>799966</v>
      </c>
      <c r="C20" s="21">
        <v>461804</v>
      </c>
      <c r="D20" s="11">
        <f t="shared" si="0"/>
        <v>0.57727953438021118</v>
      </c>
      <c r="E20" s="21">
        <v>14352</v>
      </c>
      <c r="F20" s="11">
        <f t="shared" si="1"/>
        <v>1.7940762482405503E-2</v>
      </c>
      <c r="G20" s="21">
        <v>908</v>
      </c>
      <c r="H20" s="11">
        <f t="shared" si="2"/>
        <v>1.135048239550181E-3</v>
      </c>
    </row>
    <row r="21" spans="1:8" x14ac:dyDescent="0.45">
      <c r="A21" s="12" t="s">
        <v>80</v>
      </c>
      <c r="B21" s="20">
        <v>2300944</v>
      </c>
      <c r="C21" s="21">
        <v>1158032</v>
      </c>
      <c r="D21" s="11">
        <f t="shared" si="0"/>
        <v>0.5032856079939364</v>
      </c>
      <c r="E21" s="21">
        <v>32352</v>
      </c>
      <c r="F21" s="11">
        <f t="shared" si="1"/>
        <v>1.4060316113734189E-2</v>
      </c>
      <c r="G21" s="21">
        <v>4432</v>
      </c>
      <c r="H21" s="11">
        <f t="shared" si="2"/>
        <v>1.9261659562336154E-3</v>
      </c>
    </row>
    <row r="22" spans="1:8" x14ac:dyDescent="0.45">
      <c r="A22" s="12" t="s">
        <v>81</v>
      </c>
      <c r="B22" s="20">
        <v>1400720</v>
      </c>
      <c r="C22" s="21">
        <v>698292</v>
      </c>
      <c r="D22" s="11">
        <f t="shared" si="0"/>
        <v>0.49852361642583815</v>
      </c>
      <c r="E22" s="21">
        <v>19191</v>
      </c>
      <c r="F22" s="11">
        <f t="shared" si="1"/>
        <v>1.370081101147981E-2</v>
      </c>
      <c r="G22" s="21">
        <v>3107</v>
      </c>
      <c r="H22" s="11">
        <f t="shared" si="2"/>
        <v>2.2181449540236448E-3</v>
      </c>
    </row>
    <row r="23" spans="1:8" x14ac:dyDescent="0.45">
      <c r="A23" s="12" t="s">
        <v>82</v>
      </c>
      <c r="B23" s="20">
        <v>2739963</v>
      </c>
      <c r="C23" s="21">
        <v>1193181</v>
      </c>
      <c r="D23" s="11">
        <f t="shared" si="0"/>
        <v>0.43547339872837698</v>
      </c>
      <c r="E23" s="21">
        <v>35194</v>
      </c>
      <c r="F23" s="11">
        <f t="shared" si="1"/>
        <v>1.2844698997760189E-2</v>
      </c>
      <c r="G23" s="21">
        <v>6794</v>
      </c>
      <c r="H23" s="11">
        <f t="shared" si="2"/>
        <v>2.4795955273848587E-3</v>
      </c>
    </row>
    <row r="24" spans="1:8" x14ac:dyDescent="0.45">
      <c r="A24" s="12" t="s">
        <v>83</v>
      </c>
      <c r="B24" s="20">
        <v>831479.00000000012</v>
      </c>
      <c r="C24" s="21">
        <v>422219</v>
      </c>
      <c r="D24" s="11">
        <f t="shared" si="0"/>
        <v>0.50779274040595124</v>
      </c>
      <c r="E24" s="21">
        <v>10948</v>
      </c>
      <c r="F24" s="11">
        <f t="shared" si="1"/>
        <v>1.3166898983618346E-2</v>
      </c>
      <c r="G24" s="21">
        <v>2916</v>
      </c>
      <c r="H24" s="11">
        <f t="shared" si="2"/>
        <v>3.5070037848219855E-3</v>
      </c>
    </row>
    <row r="25" spans="1:8" x14ac:dyDescent="0.45">
      <c r="A25" s="12" t="s">
        <v>84</v>
      </c>
      <c r="B25" s="20">
        <v>1526835</v>
      </c>
      <c r="C25" s="21">
        <v>758359</v>
      </c>
      <c r="D25" s="11">
        <f t="shared" si="0"/>
        <v>0.49668693735734376</v>
      </c>
      <c r="E25" s="21">
        <v>17060</v>
      </c>
      <c r="F25" s="11">
        <f t="shared" si="1"/>
        <v>1.1173440483090838E-2</v>
      </c>
      <c r="G25" s="21">
        <v>2993</v>
      </c>
      <c r="H25" s="11">
        <f t="shared" si="2"/>
        <v>1.9602642066759014E-3</v>
      </c>
    </row>
    <row r="26" spans="1:8" x14ac:dyDescent="0.45">
      <c r="A26" s="12" t="s">
        <v>85</v>
      </c>
      <c r="B26" s="20">
        <v>708155</v>
      </c>
      <c r="C26" s="21">
        <v>353775</v>
      </c>
      <c r="D26" s="11">
        <f t="shared" si="0"/>
        <v>0.49957283363105537</v>
      </c>
      <c r="E26" s="21">
        <v>9548</v>
      </c>
      <c r="F26" s="11">
        <f t="shared" si="1"/>
        <v>1.3482923936143924E-2</v>
      </c>
      <c r="G26" s="21">
        <v>1885</v>
      </c>
      <c r="H26" s="11">
        <f t="shared" si="2"/>
        <v>2.6618466296220462E-3</v>
      </c>
    </row>
    <row r="27" spans="1:8" x14ac:dyDescent="0.45">
      <c r="A27" s="12" t="s">
        <v>86</v>
      </c>
      <c r="B27" s="20">
        <v>1194817</v>
      </c>
      <c r="C27" s="21">
        <v>610137</v>
      </c>
      <c r="D27" s="11">
        <f t="shared" si="0"/>
        <v>0.51065309582973795</v>
      </c>
      <c r="E27" s="21">
        <v>11056</v>
      </c>
      <c r="F27" s="11">
        <f t="shared" si="1"/>
        <v>9.25329987772186E-3</v>
      </c>
      <c r="G27" s="21">
        <v>2076</v>
      </c>
      <c r="H27" s="11">
        <f t="shared" si="2"/>
        <v>1.7375045718298282E-3</v>
      </c>
    </row>
    <row r="28" spans="1:8" x14ac:dyDescent="0.45">
      <c r="A28" s="12" t="s">
        <v>87</v>
      </c>
      <c r="B28" s="20">
        <v>944709</v>
      </c>
      <c r="C28" s="21">
        <v>511512</v>
      </c>
      <c r="D28" s="11">
        <f t="shared" si="0"/>
        <v>0.54144927168048573</v>
      </c>
      <c r="E28" s="21">
        <v>20535</v>
      </c>
      <c r="F28" s="11">
        <f t="shared" si="1"/>
        <v>2.1736852300549694E-2</v>
      </c>
      <c r="G28" s="21">
        <v>6711</v>
      </c>
      <c r="H28" s="11">
        <f t="shared" si="2"/>
        <v>7.1037748131964444E-3</v>
      </c>
    </row>
    <row r="29" spans="1:8" x14ac:dyDescent="0.45">
      <c r="A29" s="12" t="s">
        <v>88</v>
      </c>
      <c r="B29" s="20">
        <v>1562767</v>
      </c>
      <c r="C29" s="21">
        <v>806398</v>
      </c>
      <c r="D29" s="11">
        <f t="shared" si="0"/>
        <v>0.51600654480162433</v>
      </c>
      <c r="E29" s="21">
        <v>24798</v>
      </c>
      <c r="F29" s="11">
        <f t="shared" si="1"/>
        <v>1.5868008474711842E-2</v>
      </c>
      <c r="G29" s="21">
        <v>6013</v>
      </c>
      <c r="H29" s="11">
        <f t="shared" si="2"/>
        <v>3.8476625114300467E-3</v>
      </c>
    </row>
    <row r="30" spans="1:8" x14ac:dyDescent="0.45">
      <c r="A30" s="12" t="s">
        <v>89</v>
      </c>
      <c r="B30" s="20">
        <v>732702</v>
      </c>
      <c r="C30" s="21">
        <v>412785</v>
      </c>
      <c r="D30" s="11">
        <f t="shared" si="0"/>
        <v>0.56337364986037985</v>
      </c>
      <c r="E30" s="21">
        <v>9595</v>
      </c>
      <c r="F30" s="11">
        <f t="shared" si="1"/>
        <v>1.3095364827719865E-2</v>
      </c>
      <c r="G30" s="21">
        <v>3012</v>
      </c>
      <c r="H30" s="11">
        <f t="shared" si="2"/>
        <v>4.1108117624900709E-3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44690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5145484</v>
      </c>
      <c r="D39" s="11">
        <f>C39/$B39</f>
        <v>0.53751294166584929</v>
      </c>
      <c r="E39" s="21">
        <v>120886</v>
      </c>
      <c r="F39" s="11">
        <f>E39/$B39</f>
        <v>1.2628120010910121E-2</v>
      </c>
      <c r="G39" s="21">
        <v>17247</v>
      </c>
      <c r="H39" s="11">
        <f>G39/$B39</f>
        <v>1.8016741874838018E-3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view="pageBreakPreview" zoomScaleNormal="100" zoomScaleSheetLayoutView="100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4" width="13.09765625" customWidth="1"/>
    <col min="16" max="16" width="11.59765625" bestFit="1" customWidth="1"/>
  </cols>
  <sheetData>
    <row r="1" spans="1:16" x14ac:dyDescent="0.45">
      <c r="A1" s="22" t="s">
        <v>94</v>
      </c>
      <c r="B1" s="23"/>
      <c r="C1" s="24"/>
      <c r="D1" s="24"/>
      <c r="E1" s="24"/>
      <c r="F1" s="24"/>
      <c r="J1" s="25"/>
    </row>
    <row r="2" spans="1:16" x14ac:dyDescent="0.45">
      <c r="A2" s="22"/>
      <c r="B2" s="22"/>
      <c r="C2" s="22"/>
      <c r="D2" s="22"/>
      <c r="E2" s="22"/>
      <c r="F2" s="22"/>
      <c r="G2" s="22"/>
      <c r="H2" s="22"/>
      <c r="I2" s="22"/>
      <c r="N2" s="26" t="str">
        <f>'進捗状況 (都道府県別)'!H3</f>
        <v>（5月10日公表時点）</v>
      </c>
    </row>
    <row r="3" spans="1:16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</row>
    <row r="4" spans="1:16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8"/>
      <c r="N4" s="92"/>
    </row>
    <row r="5" spans="1:16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  <c r="N5" s="61" t="s">
        <v>104</v>
      </c>
    </row>
    <row r="6" spans="1:16" x14ac:dyDescent="0.45">
      <c r="A6" s="90"/>
      <c r="B6" s="90"/>
      <c r="C6" s="29" t="s">
        <v>9</v>
      </c>
      <c r="D6" s="29" t="s">
        <v>105</v>
      </c>
      <c r="E6" s="29" t="s">
        <v>9</v>
      </c>
      <c r="F6" s="29" t="s">
        <v>105</v>
      </c>
      <c r="G6" s="29" t="s">
        <v>9</v>
      </c>
      <c r="H6" s="29" t="s">
        <v>105</v>
      </c>
      <c r="I6" s="99" t="s">
        <v>9</v>
      </c>
      <c r="J6" s="100"/>
      <c r="K6" s="100"/>
      <c r="L6" s="100"/>
      <c r="M6" s="100"/>
      <c r="N6" s="101"/>
      <c r="P6" s="30" t="s">
        <v>106</v>
      </c>
    </row>
    <row r="7" spans="1:16" x14ac:dyDescent="0.45">
      <c r="A7" s="31" t="s">
        <v>13</v>
      </c>
      <c r="B7" s="32">
        <f>C7+E7+G7</f>
        <v>273866036</v>
      </c>
      <c r="C7" s="32">
        <f t="shared" ref="C7:J7" si="0">SUM(C8:C54)</f>
        <v>103262146</v>
      </c>
      <c r="D7" s="33">
        <f t="shared" ref="D7:D54" si="1">C7/P7</f>
        <v>0.8153667781264996</v>
      </c>
      <c r="E7" s="32">
        <f t="shared" si="0"/>
        <v>101588898</v>
      </c>
      <c r="F7" s="34">
        <f t="shared" ref="F7:F54" si="2">E7/P7</f>
        <v>0.80215466813639147</v>
      </c>
      <c r="G7" s="35">
        <f t="shared" si="0"/>
        <v>69014992</v>
      </c>
      <c r="H7" s="34">
        <f t="shared" ref="H7:H54" si="3">G7/P7</f>
        <v>0.54494830728644883</v>
      </c>
      <c r="I7" s="35">
        <f t="shared" si="0"/>
        <v>1015621</v>
      </c>
      <c r="J7" s="35">
        <f t="shared" si="0"/>
        <v>5185790</v>
      </c>
      <c r="K7" s="35">
        <f>SUM(K8:K54)</f>
        <v>23059867</v>
      </c>
      <c r="L7" s="35">
        <f>SUM(L8:L54)</f>
        <v>25256141</v>
      </c>
      <c r="M7" s="35">
        <f>SUM(M8:M54)</f>
        <v>13270794</v>
      </c>
      <c r="N7" s="35">
        <f>SUM(N8:N54)</f>
        <v>1226779</v>
      </c>
      <c r="P7" s="1">
        <v>126645025</v>
      </c>
    </row>
    <row r="8" spans="1:16" x14ac:dyDescent="0.45">
      <c r="A8" s="36" t="s">
        <v>14</v>
      </c>
      <c r="B8" s="32">
        <f t="shared" ref="B8:B54" si="4">C8+E8+G8</f>
        <v>11432653</v>
      </c>
      <c r="C8" s="37">
        <f>SUM(一般接種!D7+一般接種!G7+一般接種!J7+医療従事者等!C5)</f>
        <v>4297139</v>
      </c>
      <c r="D8" s="33">
        <f t="shared" si="1"/>
        <v>0.82216671134195574</v>
      </c>
      <c r="E8" s="37">
        <f>SUM(一般接種!E7+一般接種!H7+一般接種!K7+医療従事者等!D5)</f>
        <v>4220951</v>
      </c>
      <c r="F8" s="34">
        <f t="shared" si="2"/>
        <v>0.80758974806389539</v>
      </c>
      <c r="G8" s="32">
        <f>SUM(I8:N8)</f>
        <v>2914563</v>
      </c>
      <c r="H8" s="34">
        <f t="shared" si="3"/>
        <v>0.55764001972217903</v>
      </c>
      <c r="I8" s="38">
        <v>41709</v>
      </c>
      <c r="J8" s="38">
        <v>227399</v>
      </c>
      <c r="K8" s="38">
        <v>916010</v>
      </c>
      <c r="L8" s="38">
        <v>1068285</v>
      </c>
      <c r="M8" s="38">
        <v>631454</v>
      </c>
      <c r="N8" s="38">
        <v>29706</v>
      </c>
      <c r="P8" s="1">
        <v>5226603</v>
      </c>
    </row>
    <row r="9" spans="1:16" x14ac:dyDescent="0.45">
      <c r="A9" s="36" t="s">
        <v>15</v>
      </c>
      <c r="B9" s="32">
        <f t="shared" si="4"/>
        <v>2876379</v>
      </c>
      <c r="C9" s="37">
        <f>SUM(一般接種!D8+一般接種!G8+一般接種!J8+医療従事者等!C6)</f>
        <v>1084135</v>
      </c>
      <c r="D9" s="33">
        <f t="shared" si="1"/>
        <v>0.86068759104964609</v>
      </c>
      <c r="E9" s="37">
        <f>SUM(一般接種!E8+一般接種!H8+一般接種!K8+医療従事者等!D6)</f>
        <v>1065576</v>
      </c>
      <c r="F9" s="34">
        <f t="shared" si="2"/>
        <v>0.84595372395533552</v>
      </c>
      <c r="G9" s="32">
        <f t="shared" ref="G9:G54" si="5">SUM(I9:N9)</f>
        <v>726668</v>
      </c>
      <c r="H9" s="34">
        <f t="shared" si="3"/>
        <v>0.57689690897615542</v>
      </c>
      <c r="I9" s="38">
        <v>10610</v>
      </c>
      <c r="J9" s="38">
        <v>43593</v>
      </c>
      <c r="K9" s="38">
        <v>226907</v>
      </c>
      <c r="L9" s="38">
        <v>262549</v>
      </c>
      <c r="M9" s="38">
        <v>173080</v>
      </c>
      <c r="N9" s="38">
        <v>9929</v>
      </c>
      <c r="P9" s="1">
        <v>1259615</v>
      </c>
    </row>
    <row r="10" spans="1:16" x14ac:dyDescent="0.45">
      <c r="A10" s="36" t="s">
        <v>16</v>
      </c>
      <c r="B10" s="32">
        <f t="shared" si="4"/>
        <v>2785028</v>
      </c>
      <c r="C10" s="37">
        <f>SUM(一般接種!D9+一般接種!G9+一般接種!J9+医療従事者等!C7)</f>
        <v>1051046</v>
      </c>
      <c r="D10" s="33">
        <f t="shared" si="1"/>
        <v>0.86093233826689042</v>
      </c>
      <c r="E10" s="37">
        <f>SUM(一般接種!E9+一般接種!H9+一般接種!K9+医療従事者等!D7)</f>
        <v>1031344</v>
      </c>
      <c r="F10" s="34">
        <f t="shared" si="2"/>
        <v>0.84479404467314267</v>
      </c>
      <c r="G10" s="32">
        <f t="shared" si="5"/>
        <v>702638</v>
      </c>
      <c r="H10" s="34">
        <f t="shared" si="3"/>
        <v>0.57554453020626251</v>
      </c>
      <c r="I10" s="38">
        <v>10306</v>
      </c>
      <c r="J10" s="38">
        <v>47466</v>
      </c>
      <c r="K10" s="38">
        <v>219311</v>
      </c>
      <c r="L10" s="38">
        <v>255460</v>
      </c>
      <c r="M10" s="38">
        <v>157654</v>
      </c>
      <c r="N10" s="38">
        <v>12441</v>
      </c>
      <c r="P10" s="1">
        <v>1220823</v>
      </c>
    </row>
    <row r="11" spans="1:16" x14ac:dyDescent="0.45">
      <c r="A11" s="36" t="s">
        <v>17</v>
      </c>
      <c r="B11" s="32">
        <f t="shared" si="4"/>
        <v>5061577</v>
      </c>
      <c r="C11" s="37">
        <f>SUM(一般接種!D10+一般接種!G10+一般接種!J10+医療従事者等!C8)</f>
        <v>1919613</v>
      </c>
      <c r="D11" s="33">
        <f t="shared" si="1"/>
        <v>0.84120168852698241</v>
      </c>
      <c r="E11" s="37">
        <f>SUM(一般接種!E10+一般接種!H10+一般接種!K10+医療従事者等!D8)</f>
        <v>1879015</v>
      </c>
      <c r="F11" s="34">
        <f t="shared" si="2"/>
        <v>0.82341106815151166</v>
      </c>
      <c r="G11" s="32">
        <f t="shared" si="5"/>
        <v>1262949</v>
      </c>
      <c r="H11" s="34">
        <f t="shared" si="3"/>
        <v>0.55344219450663434</v>
      </c>
      <c r="I11" s="38">
        <v>18536</v>
      </c>
      <c r="J11" s="38">
        <v>120877</v>
      </c>
      <c r="K11" s="38">
        <v>457061</v>
      </c>
      <c r="L11" s="38">
        <v>391210</v>
      </c>
      <c r="M11" s="38">
        <v>261073</v>
      </c>
      <c r="N11" s="38">
        <v>14192</v>
      </c>
      <c r="P11" s="1">
        <v>2281989</v>
      </c>
    </row>
    <row r="12" spans="1:16" x14ac:dyDescent="0.45">
      <c r="A12" s="36" t="s">
        <v>18</v>
      </c>
      <c r="B12" s="32">
        <f t="shared" si="4"/>
        <v>2271873</v>
      </c>
      <c r="C12" s="37">
        <f>SUM(一般接種!D11+一般接種!G11+一般接種!J11+医療従事者等!C9)</f>
        <v>846459</v>
      </c>
      <c r="D12" s="33">
        <f t="shared" si="1"/>
        <v>0.87148096136264419</v>
      </c>
      <c r="E12" s="37">
        <f>SUM(一般接種!E11+一般接種!H11+一般接種!K11+医療従事者等!D9)</f>
        <v>832505</v>
      </c>
      <c r="F12" s="34">
        <f t="shared" si="2"/>
        <v>0.85711447068222812</v>
      </c>
      <c r="G12" s="32">
        <f t="shared" si="5"/>
        <v>592909</v>
      </c>
      <c r="H12" s="34">
        <f t="shared" si="3"/>
        <v>0.61043583365592902</v>
      </c>
      <c r="I12" s="38">
        <v>4865</v>
      </c>
      <c r="J12" s="38">
        <v>29500</v>
      </c>
      <c r="K12" s="38">
        <v>127083</v>
      </c>
      <c r="L12" s="38">
        <v>228452</v>
      </c>
      <c r="M12" s="38">
        <v>187985</v>
      </c>
      <c r="N12" s="38">
        <v>15024</v>
      </c>
      <c r="P12" s="1">
        <v>971288</v>
      </c>
    </row>
    <row r="13" spans="1:16" x14ac:dyDescent="0.45">
      <c r="A13" s="36" t="s">
        <v>19</v>
      </c>
      <c r="B13" s="32">
        <f t="shared" si="4"/>
        <v>2489322</v>
      </c>
      <c r="C13" s="37">
        <f>SUM(一般接種!D12+一般接種!G12+一般接種!J12+医療従事者等!C10)</f>
        <v>927350</v>
      </c>
      <c r="D13" s="33">
        <f t="shared" si="1"/>
        <v>0.86703716100609407</v>
      </c>
      <c r="E13" s="37">
        <f>SUM(一般接種!E12+一般接種!H12+一般接種!K12+医療従事者等!D10)</f>
        <v>909658</v>
      </c>
      <c r="F13" s="34">
        <f t="shared" si="2"/>
        <v>0.85049581043455169</v>
      </c>
      <c r="G13" s="32">
        <f t="shared" si="5"/>
        <v>652314</v>
      </c>
      <c r="H13" s="34">
        <f t="shared" si="3"/>
        <v>0.60988890779590155</v>
      </c>
      <c r="I13" s="38">
        <v>9632</v>
      </c>
      <c r="J13" s="38">
        <v>34596</v>
      </c>
      <c r="K13" s="38">
        <v>192418</v>
      </c>
      <c r="L13" s="38">
        <v>269948</v>
      </c>
      <c r="M13" s="38">
        <v>139072</v>
      </c>
      <c r="N13" s="38">
        <v>6648</v>
      </c>
      <c r="P13" s="1">
        <v>1069562</v>
      </c>
    </row>
    <row r="14" spans="1:16" x14ac:dyDescent="0.45">
      <c r="A14" s="36" t="s">
        <v>20</v>
      </c>
      <c r="B14" s="32">
        <f t="shared" si="4"/>
        <v>4246427</v>
      </c>
      <c r="C14" s="37">
        <f>SUM(一般接種!D13+一般接種!G13+一般接種!J13+医療従事者等!C11)</f>
        <v>1583274</v>
      </c>
      <c r="D14" s="33">
        <f t="shared" si="1"/>
        <v>0.85028132835747949</v>
      </c>
      <c r="E14" s="37">
        <f>SUM(一般接種!E13+一般接種!H13+一般接種!K13+医療従事者等!D11)</f>
        <v>1555637</v>
      </c>
      <c r="F14" s="34">
        <f t="shared" si="2"/>
        <v>0.83543915633178112</v>
      </c>
      <c r="G14" s="32">
        <f t="shared" si="5"/>
        <v>1107516</v>
      </c>
      <c r="H14" s="34">
        <f t="shared" si="3"/>
        <v>0.59478029428713053</v>
      </c>
      <c r="I14" s="38">
        <v>18806</v>
      </c>
      <c r="J14" s="38">
        <v>73845</v>
      </c>
      <c r="K14" s="38">
        <v>344262</v>
      </c>
      <c r="L14" s="38">
        <v>415981</v>
      </c>
      <c r="M14" s="38">
        <v>231207</v>
      </c>
      <c r="N14" s="38">
        <v>23415</v>
      </c>
      <c r="P14" s="1">
        <v>1862059</v>
      </c>
    </row>
    <row r="15" spans="1:16" x14ac:dyDescent="0.45">
      <c r="A15" s="36" t="s">
        <v>21</v>
      </c>
      <c r="B15" s="32">
        <f t="shared" si="4"/>
        <v>6552790</v>
      </c>
      <c r="C15" s="37">
        <f>SUM(一般接種!D14+一般接種!G14+一般接種!J14+医療従事者等!C12)</f>
        <v>2458864</v>
      </c>
      <c r="D15" s="33">
        <f t="shared" si="1"/>
        <v>0.8456460918087475</v>
      </c>
      <c r="E15" s="37">
        <f>SUM(一般接種!E14+一般接種!H14+一般接種!K14+医療従事者等!D12)</f>
        <v>2416164</v>
      </c>
      <c r="F15" s="34">
        <f t="shared" si="2"/>
        <v>0.83096081921122544</v>
      </c>
      <c r="G15" s="32">
        <f t="shared" si="5"/>
        <v>1677762</v>
      </c>
      <c r="H15" s="34">
        <f t="shared" si="3"/>
        <v>0.57701152983053472</v>
      </c>
      <c r="I15" s="38">
        <v>21061</v>
      </c>
      <c r="J15" s="38">
        <v>138601</v>
      </c>
      <c r="K15" s="38">
        <v>551439</v>
      </c>
      <c r="L15" s="38">
        <v>590207</v>
      </c>
      <c r="M15" s="38">
        <v>343106</v>
      </c>
      <c r="N15" s="38">
        <v>33348</v>
      </c>
      <c r="P15" s="1">
        <v>2907675</v>
      </c>
    </row>
    <row r="16" spans="1:16" x14ac:dyDescent="0.45">
      <c r="A16" s="39" t="s">
        <v>22</v>
      </c>
      <c r="B16" s="32">
        <f t="shared" si="4"/>
        <v>4279615</v>
      </c>
      <c r="C16" s="37">
        <f>SUM(一般接種!D15+一般接種!G15+一般接種!J15+医療従事者等!C13)</f>
        <v>1619867</v>
      </c>
      <c r="D16" s="33">
        <f t="shared" si="1"/>
        <v>0.82840655190418744</v>
      </c>
      <c r="E16" s="37">
        <f>SUM(一般接種!E15+一般接種!H15+一般接種!K15+医療従事者等!D13)</f>
        <v>1593831</v>
      </c>
      <c r="F16" s="34">
        <f t="shared" si="2"/>
        <v>0.81509163593554468</v>
      </c>
      <c r="G16" s="32">
        <f t="shared" si="5"/>
        <v>1065917</v>
      </c>
      <c r="H16" s="34">
        <f t="shared" si="3"/>
        <v>0.54511427579304705</v>
      </c>
      <c r="I16" s="38">
        <v>14709</v>
      </c>
      <c r="J16" s="38">
        <v>71738</v>
      </c>
      <c r="K16" s="38">
        <v>365078</v>
      </c>
      <c r="L16" s="38">
        <v>345223</v>
      </c>
      <c r="M16" s="38">
        <v>244888</v>
      </c>
      <c r="N16" s="38">
        <v>24281</v>
      </c>
      <c r="P16" s="1">
        <v>1955401</v>
      </c>
    </row>
    <row r="17" spans="1:16" x14ac:dyDescent="0.45">
      <c r="A17" s="36" t="s">
        <v>23</v>
      </c>
      <c r="B17" s="32">
        <f t="shared" si="4"/>
        <v>4340206</v>
      </c>
      <c r="C17" s="37">
        <f>SUM(一般接種!D16+一般接種!G16+一般接種!J16+医療従事者等!C14)</f>
        <v>1606481</v>
      </c>
      <c r="D17" s="33">
        <f t="shared" si="1"/>
        <v>0.82042805759253479</v>
      </c>
      <c r="E17" s="37">
        <f>SUM(一般接種!E16+一般接種!H16+一般接種!K16+医療従事者等!D14)</f>
        <v>1577837</v>
      </c>
      <c r="F17" s="34">
        <f t="shared" si="2"/>
        <v>0.80579959869281514</v>
      </c>
      <c r="G17" s="32">
        <f t="shared" si="5"/>
        <v>1155888</v>
      </c>
      <c r="H17" s="34">
        <f t="shared" si="3"/>
        <v>0.59031071430942528</v>
      </c>
      <c r="I17" s="38">
        <v>16162</v>
      </c>
      <c r="J17" s="38">
        <v>71477</v>
      </c>
      <c r="K17" s="38">
        <v>401510</v>
      </c>
      <c r="L17" s="38">
        <v>434426</v>
      </c>
      <c r="M17" s="38">
        <v>214495</v>
      </c>
      <c r="N17" s="38">
        <v>17818</v>
      </c>
      <c r="P17" s="1">
        <v>1958101</v>
      </c>
    </row>
    <row r="18" spans="1:16" x14ac:dyDescent="0.45">
      <c r="A18" s="36" t="s">
        <v>24</v>
      </c>
      <c r="B18" s="32">
        <f t="shared" si="4"/>
        <v>16037654</v>
      </c>
      <c r="C18" s="37">
        <f>SUM(一般接種!D17+一般接種!G17+一般接種!J17+医療従事者等!C15)</f>
        <v>6098316</v>
      </c>
      <c r="D18" s="33">
        <f t="shared" si="1"/>
        <v>0.82478790673103231</v>
      </c>
      <c r="E18" s="37">
        <f>SUM(一般接種!E17+一般接種!H17+一般接種!K17+医療従事者等!D15)</f>
        <v>5994153</v>
      </c>
      <c r="F18" s="34">
        <f t="shared" si="2"/>
        <v>0.81070002038194433</v>
      </c>
      <c r="G18" s="32">
        <f t="shared" si="5"/>
        <v>3945185</v>
      </c>
      <c r="H18" s="34">
        <f t="shared" si="3"/>
        <v>0.53358023392304821</v>
      </c>
      <c r="I18" s="38">
        <v>48775</v>
      </c>
      <c r="J18" s="38">
        <v>265251</v>
      </c>
      <c r="K18" s="38">
        <v>1303903</v>
      </c>
      <c r="L18" s="38">
        <v>1404856</v>
      </c>
      <c r="M18" s="38">
        <v>815006</v>
      </c>
      <c r="N18" s="38">
        <v>107394</v>
      </c>
      <c r="P18" s="1">
        <v>7393799</v>
      </c>
    </row>
    <row r="19" spans="1:16" x14ac:dyDescent="0.45">
      <c r="A19" s="36" t="s">
        <v>25</v>
      </c>
      <c r="B19" s="32">
        <f t="shared" si="4"/>
        <v>13788237</v>
      </c>
      <c r="C19" s="37">
        <f>SUM(一般接種!D18+一般接種!G18+一般接種!J18+医療従事者等!C16)</f>
        <v>5204959</v>
      </c>
      <c r="D19" s="33">
        <f t="shared" si="1"/>
        <v>0.82319277318037376</v>
      </c>
      <c r="E19" s="37">
        <f>SUM(一般接種!E18+一般接種!H18+一般接種!K18+医療従事者等!D16)</f>
        <v>5125522</v>
      </c>
      <c r="F19" s="34">
        <f t="shared" si="2"/>
        <v>0.81062937655743605</v>
      </c>
      <c r="G19" s="32">
        <f t="shared" si="5"/>
        <v>3457756</v>
      </c>
      <c r="H19" s="34">
        <f t="shared" si="3"/>
        <v>0.54686304937677255</v>
      </c>
      <c r="I19" s="38">
        <v>42622</v>
      </c>
      <c r="J19" s="38">
        <v>208929</v>
      </c>
      <c r="K19" s="38">
        <v>1078652</v>
      </c>
      <c r="L19" s="38">
        <v>1312676</v>
      </c>
      <c r="M19" s="38">
        <v>730220</v>
      </c>
      <c r="N19" s="38">
        <v>84657</v>
      </c>
      <c r="P19" s="1">
        <v>6322892</v>
      </c>
    </row>
    <row r="20" spans="1:16" x14ac:dyDescent="0.45">
      <c r="A20" s="36" t="s">
        <v>26</v>
      </c>
      <c r="B20" s="32">
        <f t="shared" si="4"/>
        <v>29879012</v>
      </c>
      <c r="C20" s="37">
        <f>SUM(一般接種!D19+一般接種!G19+一般接種!J19+医療従事者等!C17)</f>
        <v>11253759</v>
      </c>
      <c r="D20" s="33">
        <f t="shared" si="1"/>
        <v>0.8129373360988531</v>
      </c>
      <c r="E20" s="37">
        <f>SUM(一般接種!E19+一般接種!H19+一般接種!K19+医療従事者等!D17)</f>
        <v>11085749</v>
      </c>
      <c r="F20" s="34">
        <f t="shared" si="2"/>
        <v>0.80080080448857349</v>
      </c>
      <c r="G20" s="32">
        <f t="shared" si="5"/>
        <v>7539504</v>
      </c>
      <c r="H20" s="34">
        <f t="shared" si="3"/>
        <v>0.54463084710332321</v>
      </c>
      <c r="I20" s="38">
        <v>98631</v>
      </c>
      <c r="J20" s="38">
        <v>594886</v>
      </c>
      <c r="K20" s="38">
        <v>2601845</v>
      </c>
      <c r="L20" s="38">
        <v>2907658</v>
      </c>
      <c r="M20" s="38">
        <v>1203085</v>
      </c>
      <c r="N20" s="38">
        <v>133399</v>
      </c>
      <c r="P20" s="1">
        <v>13843329</v>
      </c>
    </row>
    <row r="21" spans="1:16" x14ac:dyDescent="0.45">
      <c r="A21" s="36" t="s">
        <v>27</v>
      </c>
      <c r="B21" s="32">
        <f t="shared" si="4"/>
        <v>20053576</v>
      </c>
      <c r="C21" s="37">
        <f>SUM(一般接種!D20+一般接種!G20+一般接種!J20+医療従事者等!C18)</f>
        <v>7576226</v>
      </c>
      <c r="D21" s="33">
        <f t="shared" si="1"/>
        <v>0.82169812691820554</v>
      </c>
      <c r="E21" s="37">
        <f>SUM(一般接種!E20+一般接種!H20+一般接種!K20+医療従事者等!D18)</f>
        <v>7471703</v>
      </c>
      <c r="F21" s="34">
        <f t="shared" si="2"/>
        <v>0.81036182922594135</v>
      </c>
      <c r="G21" s="32">
        <f t="shared" si="5"/>
        <v>5005647</v>
      </c>
      <c r="H21" s="34">
        <f t="shared" si="3"/>
        <v>0.54289969226284096</v>
      </c>
      <c r="I21" s="38">
        <v>49617</v>
      </c>
      <c r="J21" s="38">
        <v>294576</v>
      </c>
      <c r="K21" s="38">
        <v>1435670</v>
      </c>
      <c r="L21" s="38">
        <v>2028210</v>
      </c>
      <c r="M21" s="38">
        <v>1081193</v>
      </c>
      <c r="N21" s="38">
        <v>116381</v>
      </c>
      <c r="P21" s="1">
        <v>9220206</v>
      </c>
    </row>
    <row r="22" spans="1:16" x14ac:dyDescent="0.45">
      <c r="A22" s="36" t="s">
        <v>28</v>
      </c>
      <c r="B22" s="32">
        <f t="shared" si="4"/>
        <v>5108205</v>
      </c>
      <c r="C22" s="37">
        <f>SUM(一般接種!D21+一般接種!G21+一般接種!J21+医療従事者等!C19)</f>
        <v>1888128</v>
      </c>
      <c r="D22" s="33">
        <f t="shared" si="1"/>
        <v>0.85313129469259985</v>
      </c>
      <c r="E22" s="37">
        <f>SUM(一般接種!E21+一般接種!H21+一般接種!K21+医療従事者等!D19)</f>
        <v>1848737</v>
      </c>
      <c r="F22" s="34">
        <f t="shared" si="2"/>
        <v>0.83533287486659435</v>
      </c>
      <c r="G22" s="32">
        <f t="shared" si="5"/>
        <v>1371340</v>
      </c>
      <c r="H22" s="34">
        <f t="shared" si="3"/>
        <v>0.61962593090285711</v>
      </c>
      <c r="I22" s="38">
        <v>16788</v>
      </c>
      <c r="J22" s="38">
        <v>64322</v>
      </c>
      <c r="K22" s="38">
        <v>343183</v>
      </c>
      <c r="L22" s="38">
        <v>565022</v>
      </c>
      <c r="M22" s="38">
        <v>352804</v>
      </c>
      <c r="N22" s="38">
        <v>29221</v>
      </c>
      <c r="P22" s="1">
        <v>2213174</v>
      </c>
    </row>
    <row r="23" spans="1:16" x14ac:dyDescent="0.45">
      <c r="A23" s="36" t="s">
        <v>29</v>
      </c>
      <c r="B23" s="32">
        <f t="shared" si="4"/>
        <v>2395996</v>
      </c>
      <c r="C23" s="37">
        <f>SUM(一般接種!D22+一般接種!G22+一般接種!J22+医療従事者等!C20)</f>
        <v>893791</v>
      </c>
      <c r="D23" s="33">
        <f t="shared" si="1"/>
        <v>0.85311938637400564</v>
      </c>
      <c r="E23" s="37">
        <f>SUM(一般接種!E22+一般接種!H22+一般接種!K22+医療従事者等!D20)</f>
        <v>883607</v>
      </c>
      <c r="F23" s="34">
        <f t="shared" si="2"/>
        <v>0.8433988053535737</v>
      </c>
      <c r="G23" s="32">
        <f t="shared" si="5"/>
        <v>618598</v>
      </c>
      <c r="H23" s="34">
        <f t="shared" si="3"/>
        <v>0.5904489373602857</v>
      </c>
      <c r="I23" s="38">
        <v>10193</v>
      </c>
      <c r="J23" s="38">
        <v>38841</v>
      </c>
      <c r="K23" s="38">
        <v>212152</v>
      </c>
      <c r="L23" s="38">
        <v>218689</v>
      </c>
      <c r="M23" s="38">
        <v>124532</v>
      </c>
      <c r="N23" s="38">
        <v>14191</v>
      </c>
      <c r="P23" s="1">
        <v>1047674</v>
      </c>
    </row>
    <row r="24" spans="1:16" x14ac:dyDescent="0.45">
      <c r="A24" s="36" t="s">
        <v>30</v>
      </c>
      <c r="B24" s="32">
        <f t="shared" si="4"/>
        <v>2478243</v>
      </c>
      <c r="C24" s="37">
        <f>SUM(一般接種!D23+一般接種!G23+一般接種!J23+医療従事者等!C21)</f>
        <v>932911</v>
      </c>
      <c r="D24" s="33">
        <f t="shared" si="1"/>
        <v>0.82364901611786812</v>
      </c>
      <c r="E24" s="37">
        <f>SUM(一般接種!E23+一般接種!H23+一般接種!K23+医療従事者等!D21)</f>
        <v>919044</v>
      </c>
      <c r="F24" s="34">
        <f t="shared" si="2"/>
        <v>0.81140611094630677</v>
      </c>
      <c r="G24" s="32">
        <f t="shared" si="5"/>
        <v>626288</v>
      </c>
      <c r="H24" s="34">
        <f t="shared" si="3"/>
        <v>0.55293752030625365</v>
      </c>
      <c r="I24" s="38">
        <v>9262</v>
      </c>
      <c r="J24" s="38">
        <v>54825</v>
      </c>
      <c r="K24" s="38">
        <v>203005</v>
      </c>
      <c r="L24" s="38">
        <v>214822</v>
      </c>
      <c r="M24" s="38">
        <v>130152</v>
      </c>
      <c r="N24" s="38">
        <v>14222</v>
      </c>
      <c r="P24" s="1">
        <v>1132656</v>
      </c>
    </row>
    <row r="25" spans="1:16" x14ac:dyDescent="0.45">
      <c r="A25" s="36" t="s">
        <v>31</v>
      </c>
      <c r="B25" s="32">
        <f t="shared" si="4"/>
        <v>1730618</v>
      </c>
      <c r="C25" s="37">
        <f>SUM(一般接種!D24+一般接種!G24+一般接種!J24+医療従事者等!C22)</f>
        <v>645840</v>
      </c>
      <c r="D25" s="33">
        <f t="shared" si="1"/>
        <v>0.83379056860271916</v>
      </c>
      <c r="E25" s="37">
        <f>SUM(一般接種!E24+一般接種!H24+一般接種!K24+医療従事者等!D22)</f>
        <v>637485</v>
      </c>
      <c r="F25" s="34">
        <f t="shared" si="2"/>
        <v>0.82300411963598474</v>
      </c>
      <c r="G25" s="32">
        <f t="shared" si="5"/>
        <v>447293</v>
      </c>
      <c r="H25" s="34">
        <f t="shared" si="3"/>
        <v>0.57746297039826588</v>
      </c>
      <c r="I25" s="38">
        <v>7594</v>
      </c>
      <c r="J25" s="38">
        <v>32238</v>
      </c>
      <c r="K25" s="38">
        <v>143616</v>
      </c>
      <c r="L25" s="38">
        <v>171615</v>
      </c>
      <c r="M25" s="38">
        <v>86486</v>
      </c>
      <c r="N25" s="38">
        <v>5744</v>
      </c>
      <c r="P25" s="1">
        <v>774583</v>
      </c>
    </row>
    <row r="26" spans="1:16" x14ac:dyDescent="0.45">
      <c r="A26" s="36" t="s">
        <v>32</v>
      </c>
      <c r="B26" s="32">
        <f t="shared" si="4"/>
        <v>1822999</v>
      </c>
      <c r="C26" s="37">
        <f>SUM(一般接種!D25+一般接種!G25+一般接種!J25+医療従事者等!C23)</f>
        <v>679378</v>
      </c>
      <c r="D26" s="33">
        <f t="shared" si="1"/>
        <v>0.82750363277819527</v>
      </c>
      <c r="E26" s="37">
        <f>SUM(一般接種!E25+一般接種!H25+一般接種!K25+医療従事者等!D23)</f>
        <v>669444</v>
      </c>
      <c r="F26" s="34">
        <f t="shared" si="2"/>
        <v>0.81540371036678572</v>
      </c>
      <c r="G26" s="32">
        <f t="shared" si="5"/>
        <v>474177</v>
      </c>
      <c r="H26" s="34">
        <f t="shared" si="3"/>
        <v>0.57756240278588111</v>
      </c>
      <c r="I26" s="38">
        <v>6259</v>
      </c>
      <c r="J26" s="38">
        <v>37575</v>
      </c>
      <c r="K26" s="38">
        <v>168099</v>
      </c>
      <c r="L26" s="38">
        <v>164239</v>
      </c>
      <c r="M26" s="38">
        <v>92878</v>
      </c>
      <c r="N26" s="38">
        <v>5127</v>
      </c>
      <c r="P26" s="1">
        <v>820997</v>
      </c>
    </row>
    <row r="27" spans="1:16" x14ac:dyDescent="0.45">
      <c r="A27" s="36" t="s">
        <v>33</v>
      </c>
      <c r="B27" s="32">
        <f t="shared" si="4"/>
        <v>4627811</v>
      </c>
      <c r="C27" s="37">
        <f>SUM(一般接種!D26+一般接種!G26+一般接種!J26+医療従事者等!C24)</f>
        <v>1718977</v>
      </c>
      <c r="D27" s="33">
        <f t="shared" si="1"/>
        <v>0.82972742196523974</v>
      </c>
      <c r="E27" s="37">
        <f>SUM(一般接種!E26+一般接種!H26+一般接種!K26+医療従事者等!D24)</f>
        <v>1692025</v>
      </c>
      <c r="F27" s="34">
        <f t="shared" si="2"/>
        <v>0.81671804867123576</v>
      </c>
      <c r="G27" s="32">
        <f t="shared" si="5"/>
        <v>1216809</v>
      </c>
      <c r="H27" s="34">
        <f t="shared" si="3"/>
        <v>0.5873375819421095</v>
      </c>
      <c r="I27" s="38">
        <v>14291</v>
      </c>
      <c r="J27" s="38">
        <v>68987</v>
      </c>
      <c r="K27" s="38">
        <v>455208</v>
      </c>
      <c r="L27" s="38">
        <v>431205</v>
      </c>
      <c r="M27" s="38">
        <v>228395</v>
      </c>
      <c r="N27" s="38">
        <v>18723</v>
      </c>
      <c r="P27" s="1">
        <v>2071737</v>
      </c>
    </row>
    <row r="28" spans="1:16" x14ac:dyDescent="0.45">
      <c r="A28" s="36" t="s">
        <v>34</v>
      </c>
      <c r="B28" s="32">
        <f t="shared" si="4"/>
        <v>4484342</v>
      </c>
      <c r="C28" s="37">
        <f>SUM(一般接種!D27+一般接種!G27+一般接種!J27+医療従事者等!C25)</f>
        <v>1663978</v>
      </c>
      <c r="D28" s="33">
        <f t="shared" si="1"/>
        <v>0.8250621903806592</v>
      </c>
      <c r="E28" s="37">
        <f>SUM(一般接種!E27+一般接種!H27+一般接種!K27+医療従事者等!D25)</f>
        <v>1645721</v>
      </c>
      <c r="F28" s="34">
        <f t="shared" si="2"/>
        <v>0.81600969064221329</v>
      </c>
      <c r="G28" s="32">
        <f t="shared" si="5"/>
        <v>1174643</v>
      </c>
      <c r="H28" s="34">
        <f t="shared" si="3"/>
        <v>0.58243169470708667</v>
      </c>
      <c r="I28" s="38">
        <v>15414</v>
      </c>
      <c r="J28" s="38">
        <v>84747</v>
      </c>
      <c r="K28" s="38">
        <v>465366</v>
      </c>
      <c r="L28" s="38">
        <v>402166</v>
      </c>
      <c r="M28" s="38">
        <v>188678</v>
      </c>
      <c r="N28" s="38">
        <v>18272</v>
      </c>
      <c r="P28" s="1">
        <v>2016791</v>
      </c>
    </row>
    <row r="29" spans="1:16" x14ac:dyDescent="0.45">
      <c r="A29" s="36" t="s">
        <v>35</v>
      </c>
      <c r="B29" s="32">
        <f t="shared" si="4"/>
        <v>8235989</v>
      </c>
      <c r="C29" s="37">
        <f>SUM(一般接種!D28+一般接種!G28+一般接種!J28+医療従事者等!C26)</f>
        <v>3123822</v>
      </c>
      <c r="D29" s="33">
        <f t="shared" si="1"/>
        <v>0.84742313347403597</v>
      </c>
      <c r="E29" s="37">
        <f>SUM(一般接種!E28+一般接種!H28+一般接種!K28+医療従事者等!D26)</f>
        <v>3080290</v>
      </c>
      <c r="F29" s="34">
        <f t="shared" si="2"/>
        <v>0.83561387422482403</v>
      </c>
      <c r="G29" s="32">
        <f t="shared" si="5"/>
        <v>2031877</v>
      </c>
      <c r="H29" s="34">
        <f t="shared" si="3"/>
        <v>0.55120284516013518</v>
      </c>
      <c r="I29" s="38">
        <v>23238</v>
      </c>
      <c r="J29" s="38">
        <v>111880</v>
      </c>
      <c r="K29" s="38">
        <v>651219</v>
      </c>
      <c r="L29" s="38">
        <v>748455</v>
      </c>
      <c r="M29" s="38">
        <v>442355</v>
      </c>
      <c r="N29" s="38">
        <v>54730</v>
      </c>
      <c r="P29" s="1">
        <v>3686260</v>
      </c>
    </row>
    <row r="30" spans="1:16" x14ac:dyDescent="0.45">
      <c r="A30" s="36" t="s">
        <v>36</v>
      </c>
      <c r="B30" s="32">
        <f t="shared" si="4"/>
        <v>15796586</v>
      </c>
      <c r="C30" s="37">
        <f>SUM(一般接種!D29+一般接種!G29+一般接種!J29+医療従事者等!C27)</f>
        <v>5992350</v>
      </c>
      <c r="D30" s="33">
        <f t="shared" si="1"/>
        <v>0.79276451480009658</v>
      </c>
      <c r="E30" s="37">
        <f>SUM(一般接種!E29+一般接種!H29+一般接種!K29+医療従事者等!D27)</f>
        <v>5875251</v>
      </c>
      <c r="F30" s="34">
        <f t="shared" si="2"/>
        <v>0.77727277417770702</v>
      </c>
      <c r="G30" s="32">
        <f t="shared" si="5"/>
        <v>3928985</v>
      </c>
      <c r="H30" s="34">
        <f t="shared" si="3"/>
        <v>0.51978937932227887</v>
      </c>
      <c r="I30" s="38">
        <v>42872</v>
      </c>
      <c r="J30" s="38">
        <v>369997</v>
      </c>
      <c r="K30" s="38">
        <v>1344145</v>
      </c>
      <c r="L30" s="38">
        <v>1353906</v>
      </c>
      <c r="M30" s="38">
        <v>736940</v>
      </c>
      <c r="N30" s="38">
        <v>81125</v>
      </c>
      <c r="P30" s="1">
        <v>7558802</v>
      </c>
    </row>
    <row r="31" spans="1:16" x14ac:dyDescent="0.45">
      <c r="A31" s="36" t="s">
        <v>37</v>
      </c>
      <c r="B31" s="32">
        <f t="shared" si="4"/>
        <v>3904887</v>
      </c>
      <c r="C31" s="37">
        <f>SUM(一般接種!D30+一般接種!G30+一般接種!J30+医療従事者等!C28)</f>
        <v>1474013</v>
      </c>
      <c r="D31" s="33">
        <f t="shared" si="1"/>
        <v>0.81864278664879808</v>
      </c>
      <c r="E31" s="37">
        <f>SUM(一般接種!E30+一般接種!H30+一般接種!K30+医療従事者等!D28)</f>
        <v>1454846</v>
      </c>
      <c r="F31" s="34">
        <f t="shared" si="2"/>
        <v>0.80799774736373242</v>
      </c>
      <c r="G31" s="32">
        <f t="shared" si="5"/>
        <v>976028</v>
      </c>
      <c r="H31" s="34">
        <f t="shared" si="3"/>
        <v>0.54207003721626146</v>
      </c>
      <c r="I31" s="38">
        <v>16762</v>
      </c>
      <c r="J31" s="38">
        <v>67021</v>
      </c>
      <c r="K31" s="38">
        <v>345567</v>
      </c>
      <c r="L31" s="38">
        <v>352195</v>
      </c>
      <c r="M31" s="38">
        <v>184613</v>
      </c>
      <c r="N31" s="38">
        <v>9870</v>
      </c>
      <c r="P31" s="1">
        <v>1800557</v>
      </c>
    </row>
    <row r="32" spans="1:16" x14ac:dyDescent="0.45">
      <c r="A32" s="36" t="s">
        <v>38</v>
      </c>
      <c r="B32" s="32">
        <f t="shared" si="4"/>
        <v>3052274</v>
      </c>
      <c r="C32" s="37">
        <f>SUM(一般接種!D31+一般接種!G31+一般接種!J31+医療従事者等!C29)</f>
        <v>1153988</v>
      </c>
      <c r="D32" s="33">
        <f t="shared" si="1"/>
        <v>0.81333029799632517</v>
      </c>
      <c r="E32" s="37">
        <f>SUM(一般接種!E31+一般接種!H31+一般接種!K31+医療従事者等!D29)</f>
        <v>1139887</v>
      </c>
      <c r="F32" s="34">
        <f t="shared" si="2"/>
        <v>0.80339191862665571</v>
      </c>
      <c r="G32" s="32">
        <f t="shared" si="5"/>
        <v>758399</v>
      </c>
      <c r="H32" s="34">
        <f t="shared" si="3"/>
        <v>0.53451932313864181</v>
      </c>
      <c r="I32" s="38">
        <v>8636</v>
      </c>
      <c r="J32" s="38">
        <v>52429</v>
      </c>
      <c r="K32" s="38">
        <v>237993</v>
      </c>
      <c r="L32" s="38">
        <v>284689</v>
      </c>
      <c r="M32" s="38">
        <v>156194</v>
      </c>
      <c r="N32" s="38">
        <v>18458</v>
      </c>
      <c r="P32" s="1">
        <v>1418843</v>
      </c>
    </row>
    <row r="33" spans="1:16" x14ac:dyDescent="0.45">
      <c r="A33" s="36" t="s">
        <v>39</v>
      </c>
      <c r="B33" s="32">
        <f t="shared" si="4"/>
        <v>5301819</v>
      </c>
      <c r="C33" s="37">
        <f>SUM(一般接種!D32+一般接種!G32+一般接種!J32+医療従事者等!C30)</f>
        <v>2022651</v>
      </c>
      <c r="D33" s="33">
        <f t="shared" si="1"/>
        <v>0.79929556593014461</v>
      </c>
      <c r="E33" s="37">
        <f>SUM(一般接種!E32+一般接種!H32+一般接種!K32+医療従事者等!D30)</f>
        <v>1987584</v>
      </c>
      <c r="F33" s="34">
        <f t="shared" si="2"/>
        <v>0.78543806030486751</v>
      </c>
      <c r="G33" s="32">
        <f t="shared" si="5"/>
        <v>1291584</v>
      </c>
      <c r="H33" s="34">
        <f t="shared" si="3"/>
        <v>0.51039816766526702</v>
      </c>
      <c r="I33" s="38">
        <v>25706</v>
      </c>
      <c r="J33" s="38">
        <v>93284</v>
      </c>
      <c r="K33" s="38">
        <v>446042</v>
      </c>
      <c r="L33" s="38">
        <v>468981</v>
      </c>
      <c r="M33" s="38">
        <v>240191</v>
      </c>
      <c r="N33" s="38">
        <v>17380</v>
      </c>
      <c r="P33" s="1">
        <v>2530542</v>
      </c>
    </row>
    <row r="34" spans="1:16" x14ac:dyDescent="0.45">
      <c r="A34" s="36" t="s">
        <v>40</v>
      </c>
      <c r="B34" s="32">
        <f t="shared" si="4"/>
        <v>17914408</v>
      </c>
      <c r="C34" s="37">
        <f>SUM(一般接種!D33+一般接種!G33+一般接種!J33+医療従事者等!C31)</f>
        <v>6884871</v>
      </c>
      <c r="D34" s="33">
        <f t="shared" si="1"/>
        <v>0.77887464589387356</v>
      </c>
      <c r="E34" s="37">
        <f>SUM(一般接種!E33+一般接種!H33+一般接種!K33+医療従事者等!D31)</f>
        <v>6787559</v>
      </c>
      <c r="F34" s="34">
        <f t="shared" si="2"/>
        <v>0.76786589212910084</v>
      </c>
      <c r="G34" s="32">
        <f t="shared" si="5"/>
        <v>4241978</v>
      </c>
      <c r="H34" s="34">
        <f t="shared" si="3"/>
        <v>0.47988831056378572</v>
      </c>
      <c r="I34" s="38">
        <v>63441</v>
      </c>
      <c r="J34" s="38">
        <v>363790</v>
      </c>
      <c r="K34" s="38">
        <v>1499592</v>
      </c>
      <c r="L34" s="38">
        <v>1531620</v>
      </c>
      <c r="M34" s="38">
        <v>721552</v>
      </c>
      <c r="N34" s="38">
        <v>61983</v>
      </c>
      <c r="P34" s="1">
        <v>8839511</v>
      </c>
    </row>
    <row r="35" spans="1:16" x14ac:dyDescent="0.45">
      <c r="A35" s="36" t="s">
        <v>41</v>
      </c>
      <c r="B35" s="32">
        <f t="shared" si="4"/>
        <v>11665930</v>
      </c>
      <c r="C35" s="37">
        <f>SUM(一般接種!D34+一般接種!G34+一般接種!J34+医療従事者等!C32)</f>
        <v>4422636</v>
      </c>
      <c r="D35" s="33">
        <f t="shared" si="1"/>
        <v>0.80067636742175652</v>
      </c>
      <c r="E35" s="37">
        <f>SUM(一般接種!E34+一般接種!H34+一般接種!K34+医療従事者等!D32)</f>
        <v>4363900</v>
      </c>
      <c r="F35" s="34">
        <f t="shared" si="2"/>
        <v>0.79004277082531849</v>
      </c>
      <c r="G35" s="32">
        <f t="shared" si="5"/>
        <v>2879394</v>
      </c>
      <c r="H35" s="34">
        <f t="shared" si="3"/>
        <v>0.52128701713096015</v>
      </c>
      <c r="I35" s="38">
        <v>43906</v>
      </c>
      <c r="J35" s="38">
        <v>239363</v>
      </c>
      <c r="K35" s="38">
        <v>1001692</v>
      </c>
      <c r="L35" s="38">
        <v>1027915</v>
      </c>
      <c r="M35" s="38">
        <v>519871</v>
      </c>
      <c r="N35" s="38">
        <v>46647</v>
      </c>
      <c r="P35" s="1">
        <v>5523625</v>
      </c>
    </row>
    <row r="36" spans="1:16" x14ac:dyDescent="0.45">
      <c r="A36" s="36" t="s">
        <v>42</v>
      </c>
      <c r="B36" s="32">
        <f t="shared" si="4"/>
        <v>2923221</v>
      </c>
      <c r="C36" s="37">
        <f>SUM(一般接種!D35+一般接種!G35+一般接種!J35+医療従事者等!C33)</f>
        <v>1091591</v>
      </c>
      <c r="D36" s="33">
        <f t="shared" si="1"/>
        <v>0.81174934318109315</v>
      </c>
      <c r="E36" s="37">
        <f>SUM(一般接種!E35+一般接種!H35+一般接種!K35+医療従事者等!D33)</f>
        <v>1078994</v>
      </c>
      <c r="F36" s="34">
        <f t="shared" si="2"/>
        <v>0.80238172611934355</v>
      </c>
      <c r="G36" s="32">
        <f t="shared" si="5"/>
        <v>752636</v>
      </c>
      <c r="H36" s="34">
        <f t="shared" si="3"/>
        <v>0.55968927799372226</v>
      </c>
      <c r="I36" s="38">
        <v>7442</v>
      </c>
      <c r="J36" s="38">
        <v>53341</v>
      </c>
      <c r="K36" s="38">
        <v>305654</v>
      </c>
      <c r="L36" s="38">
        <v>251361</v>
      </c>
      <c r="M36" s="38">
        <v>126111</v>
      </c>
      <c r="N36" s="38">
        <v>8727</v>
      </c>
      <c r="P36" s="1">
        <v>1344739</v>
      </c>
    </row>
    <row r="37" spans="1:16" x14ac:dyDescent="0.45">
      <c r="A37" s="36" t="s">
        <v>43</v>
      </c>
      <c r="B37" s="32">
        <f t="shared" si="4"/>
        <v>2030902</v>
      </c>
      <c r="C37" s="37">
        <f>SUM(一般接種!D36+一般接種!G36+一般接種!J36+医療従事者等!C34)</f>
        <v>748392</v>
      </c>
      <c r="D37" s="33">
        <f t="shared" si="1"/>
        <v>0.79242550019482605</v>
      </c>
      <c r="E37" s="37">
        <f>SUM(一般接種!E36+一般接種!H36+一般接種!K36+医療従事者等!D34)</f>
        <v>738463</v>
      </c>
      <c r="F37" s="34">
        <f t="shared" si="2"/>
        <v>0.781912302844461</v>
      </c>
      <c r="G37" s="32">
        <f t="shared" si="5"/>
        <v>544047</v>
      </c>
      <c r="H37" s="34">
        <f t="shared" si="3"/>
        <v>0.57605735510867906</v>
      </c>
      <c r="I37" s="38">
        <v>7662</v>
      </c>
      <c r="J37" s="38">
        <v>43832</v>
      </c>
      <c r="K37" s="38">
        <v>210716</v>
      </c>
      <c r="L37" s="38">
        <v>195711</v>
      </c>
      <c r="M37" s="38">
        <v>80827</v>
      </c>
      <c r="N37" s="38">
        <v>5299</v>
      </c>
      <c r="P37" s="1">
        <v>944432</v>
      </c>
    </row>
    <row r="38" spans="1:16" x14ac:dyDescent="0.45">
      <c r="A38" s="36" t="s">
        <v>44</v>
      </c>
      <c r="B38" s="32">
        <f t="shared" si="4"/>
        <v>1186472</v>
      </c>
      <c r="C38" s="37">
        <f>SUM(一般接種!D37+一般接種!G37+一般接種!J37+医療従事者等!C35)</f>
        <v>441739</v>
      </c>
      <c r="D38" s="33">
        <f t="shared" si="1"/>
        <v>0.79337018757588162</v>
      </c>
      <c r="E38" s="37">
        <f>SUM(一般接種!E37+一般接種!H37+一般接種!K37+医療従事者等!D35)</f>
        <v>435384</v>
      </c>
      <c r="F38" s="34">
        <f t="shared" si="2"/>
        <v>0.78195650768335523</v>
      </c>
      <c r="G38" s="32">
        <f t="shared" si="5"/>
        <v>309349</v>
      </c>
      <c r="H38" s="34">
        <f t="shared" si="3"/>
        <v>0.55559566657327386</v>
      </c>
      <c r="I38" s="38">
        <v>4891</v>
      </c>
      <c r="J38" s="38">
        <v>22933</v>
      </c>
      <c r="K38" s="38">
        <v>107765</v>
      </c>
      <c r="L38" s="38">
        <v>110257</v>
      </c>
      <c r="M38" s="38">
        <v>58508</v>
      </c>
      <c r="N38" s="38">
        <v>4995</v>
      </c>
      <c r="P38" s="1">
        <v>556788</v>
      </c>
    </row>
    <row r="39" spans="1:16" x14ac:dyDescent="0.45">
      <c r="A39" s="36" t="s">
        <v>45</v>
      </c>
      <c r="B39" s="32">
        <f t="shared" si="4"/>
        <v>1487944</v>
      </c>
      <c r="C39" s="37">
        <f>SUM(一般接種!D38+一般接種!G38+一般接種!J38+医療従事者等!C36)</f>
        <v>560728</v>
      </c>
      <c r="D39" s="33">
        <f t="shared" si="1"/>
        <v>0.8334059139585176</v>
      </c>
      <c r="E39" s="37">
        <f>SUM(一般接種!E38+一般接種!H38+一般接種!K38+医療従事者等!D36)</f>
        <v>549340</v>
      </c>
      <c r="F39" s="34">
        <f t="shared" si="2"/>
        <v>0.81648001307937546</v>
      </c>
      <c r="G39" s="32">
        <f t="shared" si="5"/>
        <v>377876</v>
      </c>
      <c r="H39" s="34">
        <f t="shared" si="3"/>
        <v>0.56163432741541142</v>
      </c>
      <c r="I39" s="38">
        <v>4860</v>
      </c>
      <c r="J39" s="38">
        <v>30220</v>
      </c>
      <c r="K39" s="38">
        <v>110887</v>
      </c>
      <c r="L39" s="38">
        <v>142090</v>
      </c>
      <c r="M39" s="38">
        <v>81119</v>
      </c>
      <c r="N39" s="38">
        <v>8700</v>
      </c>
      <c r="P39" s="1">
        <v>672815</v>
      </c>
    </row>
    <row r="40" spans="1:16" x14ac:dyDescent="0.45">
      <c r="A40" s="36" t="s">
        <v>46</v>
      </c>
      <c r="B40" s="32">
        <f t="shared" si="4"/>
        <v>3993104</v>
      </c>
      <c r="C40" s="37">
        <f>SUM(一般接種!D39+一般接種!G39+一般接種!J39+医療従事者等!C37)</f>
        <v>1508687</v>
      </c>
      <c r="D40" s="33">
        <f t="shared" si="1"/>
        <v>0.79664915505459688</v>
      </c>
      <c r="E40" s="37">
        <f>SUM(一般接種!E39+一般接種!H39+一般接種!K39+医療従事者等!D37)</f>
        <v>1476449</v>
      </c>
      <c r="F40" s="34">
        <f t="shared" si="2"/>
        <v>0.77962615726867435</v>
      </c>
      <c r="G40" s="32">
        <f t="shared" si="5"/>
        <v>1007968</v>
      </c>
      <c r="H40" s="34">
        <f t="shared" si="3"/>
        <v>0.53224880675850716</v>
      </c>
      <c r="I40" s="38">
        <v>21857</v>
      </c>
      <c r="J40" s="38">
        <v>137364</v>
      </c>
      <c r="K40" s="38">
        <v>361381</v>
      </c>
      <c r="L40" s="38">
        <v>316857</v>
      </c>
      <c r="M40" s="38">
        <v>156912</v>
      </c>
      <c r="N40" s="38">
        <v>13597</v>
      </c>
      <c r="P40" s="1">
        <v>1893791</v>
      </c>
    </row>
    <row r="41" spans="1:16" x14ac:dyDescent="0.45">
      <c r="A41" s="36" t="s">
        <v>47</v>
      </c>
      <c r="B41" s="32">
        <f t="shared" si="4"/>
        <v>5966644</v>
      </c>
      <c r="C41" s="37">
        <f>SUM(一般接種!D40+一般接種!G40+一般接種!J40+医療従事者等!C38)</f>
        <v>2235940</v>
      </c>
      <c r="D41" s="33">
        <f t="shared" si="1"/>
        <v>0.79501982802790327</v>
      </c>
      <c r="E41" s="37">
        <f>SUM(一般接種!E40+一般接種!H40+一般接種!K40+医療従事者等!D38)</f>
        <v>2203486</v>
      </c>
      <c r="F41" s="34">
        <f t="shared" si="2"/>
        <v>0.78348035313196795</v>
      </c>
      <c r="G41" s="32">
        <f t="shared" si="5"/>
        <v>1527218</v>
      </c>
      <c r="H41" s="34">
        <f t="shared" si="3"/>
        <v>0.5430237804776149</v>
      </c>
      <c r="I41" s="38">
        <v>22356</v>
      </c>
      <c r="J41" s="38">
        <v>120792</v>
      </c>
      <c r="K41" s="38">
        <v>543251</v>
      </c>
      <c r="L41" s="38">
        <v>528629</v>
      </c>
      <c r="M41" s="38">
        <v>288203</v>
      </c>
      <c r="N41" s="38">
        <v>23987</v>
      </c>
      <c r="P41" s="1">
        <v>2812433</v>
      </c>
    </row>
    <row r="42" spans="1:16" x14ac:dyDescent="0.45">
      <c r="A42" s="36" t="s">
        <v>48</v>
      </c>
      <c r="B42" s="32">
        <f t="shared" si="4"/>
        <v>3036343</v>
      </c>
      <c r="C42" s="37">
        <f>SUM(一般接種!D41+一般接種!G41+一般接種!J41+医療従事者等!C39)</f>
        <v>1117709</v>
      </c>
      <c r="D42" s="33">
        <f t="shared" si="1"/>
        <v>0.8242023139715805</v>
      </c>
      <c r="E42" s="37">
        <f>SUM(一般接種!E41+一般接種!H41+一般接種!K41+医療従事者等!D39)</f>
        <v>1092201</v>
      </c>
      <c r="F42" s="34">
        <f t="shared" si="2"/>
        <v>0.8053926303913399</v>
      </c>
      <c r="G42" s="32">
        <f t="shared" si="5"/>
        <v>826433</v>
      </c>
      <c r="H42" s="34">
        <f t="shared" si="3"/>
        <v>0.60941442803312418</v>
      </c>
      <c r="I42" s="38">
        <v>44663</v>
      </c>
      <c r="J42" s="38">
        <v>46278</v>
      </c>
      <c r="K42" s="38">
        <v>286490</v>
      </c>
      <c r="L42" s="38">
        <v>309005</v>
      </c>
      <c r="M42" s="38">
        <v>131192</v>
      </c>
      <c r="N42" s="38">
        <v>8805</v>
      </c>
      <c r="P42" s="1">
        <v>1356110</v>
      </c>
    </row>
    <row r="43" spans="1:16" x14ac:dyDescent="0.45">
      <c r="A43" s="36" t="s">
        <v>49</v>
      </c>
      <c r="B43" s="32">
        <f t="shared" si="4"/>
        <v>1612262</v>
      </c>
      <c r="C43" s="37">
        <f>SUM(一般接種!D42+一般接種!G42+一般接種!J42+医療従事者等!C40)</f>
        <v>598199</v>
      </c>
      <c r="D43" s="33">
        <f t="shared" si="1"/>
        <v>0.81393266743678816</v>
      </c>
      <c r="E43" s="37">
        <f>SUM(一般接種!E42+一般接種!H42+一般接種!K42+医療従事者等!D40)</f>
        <v>589486</v>
      </c>
      <c r="F43" s="34">
        <f t="shared" si="2"/>
        <v>0.80207742305928709</v>
      </c>
      <c r="G43" s="32">
        <f t="shared" si="5"/>
        <v>424577</v>
      </c>
      <c r="H43" s="34">
        <f t="shared" si="3"/>
        <v>0.57769586733229106</v>
      </c>
      <c r="I43" s="38">
        <v>7882</v>
      </c>
      <c r="J43" s="38">
        <v>39389</v>
      </c>
      <c r="K43" s="38">
        <v>150016</v>
      </c>
      <c r="L43" s="38">
        <v>158876</v>
      </c>
      <c r="M43" s="38">
        <v>64708</v>
      </c>
      <c r="N43" s="38">
        <v>3706</v>
      </c>
      <c r="P43" s="1">
        <v>734949</v>
      </c>
    </row>
    <row r="44" spans="1:16" x14ac:dyDescent="0.45">
      <c r="A44" s="36" t="s">
        <v>50</v>
      </c>
      <c r="B44" s="32">
        <f t="shared" si="4"/>
        <v>2065460</v>
      </c>
      <c r="C44" s="37">
        <f>SUM(一般接種!D43+一般接種!G43+一般接種!J43+医療従事者等!C41)</f>
        <v>777008</v>
      </c>
      <c r="D44" s="33">
        <f t="shared" si="1"/>
        <v>0.79783467639255112</v>
      </c>
      <c r="E44" s="37">
        <f>SUM(一般接種!E43+一般接種!H43+一般接種!K43+医療従事者等!D41)</f>
        <v>766308</v>
      </c>
      <c r="F44" s="34">
        <f t="shared" si="2"/>
        <v>0.78684787698070435</v>
      </c>
      <c r="G44" s="32">
        <f t="shared" si="5"/>
        <v>522144</v>
      </c>
      <c r="H44" s="34">
        <f t="shared" si="3"/>
        <v>0.53613938243919268</v>
      </c>
      <c r="I44" s="38">
        <v>9367</v>
      </c>
      <c r="J44" s="38">
        <v>47890</v>
      </c>
      <c r="K44" s="38">
        <v>169935</v>
      </c>
      <c r="L44" s="38">
        <v>186481</v>
      </c>
      <c r="M44" s="38">
        <v>103079</v>
      </c>
      <c r="N44" s="38">
        <v>5392</v>
      </c>
      <c r="P44" s="1">
        <v>973896</v>
      </c>
    </row>
    <row r="45" spans="1:16" x14ac:dyDescent="0.45">
      <c r="A45" s="36" t="s">
        <v>51</v>
      </c>
      <c r="B45" s="32">
        <f t="shared" si="4"/>
        <v>2974718</v>
      </c>
      <c r="C45" s="37">
        <f>SUM(一般接種!D44+一般接種!G44+一般接種!J44+医療従事者等!C42)</f>
        <v>1109958</v>
      </c>
      <c r="D45" s="33">
        <f t="shared" si="1"/>
        <v>0.81842091874542389</v>
      </c>
      <c r="E45" s="37">
        <f>SUM(一般接種!E44+一般接種!H44+一般接種!K44+医療従事者等!D42)</f>
        <v>1095833</v>
      </c>
      <c r="F45" s="34">
        <f t="shared" si="2"/>
        <v>0.80800593414485422</v>
      </c>
      <c r="G45" s="32">
        <f t="shared" si="5"/>
        <v>768927</v>
      </c>
      <c r="H45" s="34">
        <f t="shared" si="3"/>
        <v>0.56696374258139726</v>
      </c>
      <c r="I45" s="38">
        <v>12424</v>
      </c>
      <c r="J45" s="38">
        <v>57131</v>
      </c>
      <c r="K45" s="38">
        <v>277066</v>
      </c>
      <c r="L45" s="38">
        <v>269750</v>
      </c>
      <c r="M45" s="38">
        <v>138129</v>
      </c>
      <c r="N45" s="38">
        <v>14427</v>
      </c>
      <c r="P45" s="1">
        <v>1356219</v>
      </c>
    </row>
    <row r="46" spans="1:16" x14ac:dyDescent="0.45">
      <c r="A46" s="36" t="s">
        <v>52</v>
      </c>
      <c r="B46" s="32">
        <f t="shared" si="4"/>
        <v>1504340</v>
      </c>
      <c r="C46" s="37">
        <f>SUM(一般接種!D45+一般接種!G45+一般接種!J45+医療従事者等!C43)</f>
        <v>563692</v>
      </c>
      <c r="D46" s="33">
        <f t="shared" si="1"/>
        <v>0.80393401286712007</v>
      </c>
      <c r="E46" s="37">
        <f>SUM(一般接種!E45+一般接種!H45+一般接種!K45+医療従事者等!D43)</f>
        <v>555096</v>
      </c>
      <c r="F46" s="34">
        <f t="shared" si="2"/>
        <v>0.79167445130760572</v>
      </c>
      <c r="G46" s="32">
        <f t="shared" si="5"/>
        <v>385552</v>
      </c>
      <c r="H46" s="34">
        <f t="shared" si="3"/>
        <v>0.54987185649067916</v>
      </c>
      <c r="I46" s="38">
        <v>10591</v>
      </c>
      <c r="J46" s="38">
        <v>33395</v>
      </c>
      <c r="K46" s="38">
        <v>140405</v>
      </c>
      <c r="L46" s="38">
        <v>124789</v>
      </c>
      <c r="M46" s="38">
        <v>71893</v>
      </c>
      <c r="N46" s="38">
        <v>4479</v>
      </c>
      <c r="P46" s="1">
        <v>701167</v>
      </c>
    </row>
    <row r="47" spans="1:16" x14ac:dyDescent="0.45">
      <c r="A47" s="36" t="s">
        <v>53</v>
      </c>
      <c r="B47" s="32">
        <f t="shared" si="4"/>
        <v>10877315</v>
      </c>
      <c r="C47" s="37">
        <f>SUM(一般接種!D46+一般接種!G46+一般接種!J46+医療従事者等!C44)</f>
        <v>4122155</v>
      </c>
      <c r="D47" s="33">
        <f t="shared" si="1"/>
        <v>0.80445320900750761</v>
      </c>
      <c r="E47" s="37">
        <f>SUM(一般接種!E46+一般接種!H46+一般接種!K46+医療従事者等!D44)</f>
        <v>4029704</v>
      </c>
      <c r="F47" s="34">
        <f t="shared" si="2"/>
        <v>0.78641106754850054</v>
      </c>
      <c r="G47" s="32">
        <f t="shared" si="5"/>
        <v>2725456</v>
      </c>
      <c r="H47" s="34">
        <f t="shared" si="3"/>
        <v>0.53188243169137639</v>
      </c>
      <c r="I47" s="38">
        <v>42863</v>
      </c>
      <c r="J47" s="38">
        <v>226794</v>
      </c>
      <c r="K47" s="38">
        <v>922601</v>
      </c>
      <c r="L47" s="38">
        <v>1015441</v>
      </c>
      <c r="M47" s="38">
        <v>478915</v>
      </c>
      <c r="N47" s="38">
        <v>38842</v>
      </c>
      <c r="P47" s="1">
        <v>5124170</v>
      </c>
    </row>
    <row r="48" spans="1:16" x14ac:dyDescent="0.45">
      <c r="A48" s="36" t="s">
        <v>54</v>
      </c>
      <c r="B48" s="32">
        <f t="shared" si="4"/>
        <v>1745269</v>
      </c>
      <c r="C48" s="37">
        <f>SUM(一般接種!D47+一般接種!G47+一般接種!J47+医療従事者等!C45)</f>
        <v>655576</v>
      </c>
      <c r="D48" s="33">
        <f t="shared" si="1"/>
        <v>0.80122020674095784</v>
      </c>
      <c r="E48" s="37">
        <f>SUM(一般接種!E47+一般接種!H47+一般接種!K47+医療従事者等!D45)</f>
        <v>646033</v>
      </c>
      <c r="F48" s="34">
        <f t="shared" si="2"/>
        <v>0.78955711286179053</v>
      </c>
      <c r="G48" s="32">
        <f t="shared" si="5"/>
        <v>443660</v>
      </c>
      <c r="H48" s="34">
        <f t="shared" si="3"/>
        <v>0.54222448186433514</v>
      </c>
      <c r="I48" s="38">
        <v>8392</v>
      </c>
      <c r="J48" s="38">
        <v>56388</v>
      </c>
      <c r="K48" s="38">
        <v>164948</v>
      </c>
      <c r="L48" s="38">
        <v>145546</v>
      </c>
      <c r="M48" s="38">
        <v>62366</v>
      </c>
      <c r="N48" s="38">
        <v>6020</v>
      </c>
      <c r="P48" s="1">
        <v>818222</v>
      </c>
    </row>
    <row r="49" spans="1:16" x14ac:dyDescent="0.45">
      <c r="A49" s="36" t="s">
        <v>55</v>
      </c>
      <c r="B49" s="32">
        <f t="shared" si="4"/>
        <v>2958298</v>
      </c>
      <c r="C49" s="37">
        <f>SUM(一般接種!D48+一般接種!G48+一般接種!J48+医療従事者等!C46)</f>
        <v>1093742</v>
      </c>
      <c r="D49" s="33">
        <f t="shared" si="1"/>
        <v>0.81870715557159091</v>
      </c>
      <c r="E49" s="37">
        <f>SUM(一般接種!E48+一般接種!H48+一般接種!K48+医療従事者等!D46)</f>
        <v>1075242</v>
      </c>
      <c r="F49" s="34">
        <f t="shared" si="2"/>
        <v>0.80485920753807438</v>
      </c>
      <c r="G49" s="32">
        <f t="shared" si="5"/>
        <v>789314</v>
      </c>
      <c r="H49" s="34">
        <f t="shared" si="3"/>
        <v>0.5908313110338953</v>
      </c>
      <c r="I49" s="38">
        <v>14686</v>
      </c>
      <c r="J49" s="38">
        <v>65437</v>
      </c>
      <c r="K49" s="38">
        <v>274745</v>
      </c>
      <c r="L49" s="38">
        <v>300116</v>
      </c>
      <c r="M49" s="38">
        <v>127345</v>
      </c>
      <c r="N49" s="38">
        <v>6985</v>
      </c>
      <c r="P49" s="1">
        <v>1335938</v>
      </c>
    </row>
    <row r="50" spans="1:16" x14ac:dyDescent="0.45">
      <c r="A50" s="36" t="s">
        <v>56</v>
      </c>
      <c r="B50" s="32">
        <f t="shared" si="4"/>
        <v>3933322</v>
      </c>
      <c r="C50" s="37">
        <f>SUM(一般接種!D49+一般接種!G49+一般接種!J49+医療従事者等!C47)</f>
        <v>1453233</v>
      </c>
      <c r="D50" s="33">
        <f t="shared" si="1"/>
        <v>0.82633675358017111</v>
      </c>
      <c r="E50" s="37">
        <f>SUM(一般接種!E49+一般接種!H49+一般接種!K49+医療従事者等!D47)</f>
        <v>1433558</v>
      </c>
      <c r="F50" s="34">
        <f t="shared" si="2"/>
        <v>0.81514916313411745</v>
      </c>
      <c r="G50" s="32">
        <f t="shared" si="5"/>
        <v>1046531</v>
      </c>
      <c r="H50" s="34">
        <f t="shared" si="3"/>
        <v>0.59507802882332705</v>
      </c>
      <c r="I50" s="38">
        <v>20950</v>
      </c>
      <c r="J50" s="38">
        <v>77509</v>
      </c>
      <c r="K50" s="38">
        <v>343277</v>
      </c>
      <c r="L50" s="38">
        <v>428021</v>
      </c>
      <c r="M50" s="38">
        <v>168376</v>
      </c>
      <c r="N50" s="38">
        <v>8398</v>
      </c>
      <c r="P50" s="1">
        <v>1758645</v>
      </c>
    </row>
    <row r="51" spans="1:16" x14ac:dyDescent="0.45">
      <c r="A51" s="36" t="s">
        <v>57</v>
      </c>
      <c r="B51" s="32">
        <f t="shared" si="4"/>
        <v>2453382</v>
      </c>
      <c r="C51" s="37">
        <f>SUM(一般接種!D50+一般接種!G50+一般接種!J50+医療従事者等!C48)</f>
        <v>922495</v>
      </c>
      <c r="D51" s="33">
        <f t="shared" si="1"/>
        <v>0.80797221086043158</v>
      </c>
      <c r="E51" s="37">
        <f>SUM(一般接種!E50+一般接種!H50+一般接種!K50+医療従事者等!D48)</f>
        <v>904988</v>
      </c>
      <c r="F51" s="34">
        <f t="shared" si="2"/>
        <v>0.79263861068315844</v>
      </c>
      <c r="G51" s="32">
        <f t="shared" si="5"/>
        <v>625899</v>
      </c>
      <c r="H51" s="34">
        <f t="shared" si="3"/>
        <v>0.54819700790284309</v>
      </c>
      <c r="I51" s="38">
        <v>19284</v>
      </c>
      <c r="J51" s="38">
        <v>50629</v>
      </c>
      <c r="K51" s="38">
        <v>215843</v>
      </c>
      <c r="L51" s="38">
        <v>217662</v>
      </c>
      <c r="M51" s="38">
        <v>113644</v>
      </c>
      <c r="N51" s="38">
        <v>8837</v>
      </c>
      <c r="P51" s="1">
        <v>1141741</v>
      </c>
    </row>
    <row r="52" spans="1:16" x14ac:dyDescent="0.45">
      <c r="A52" s="36" t="s">
        <v>58</v>
      </c>
      <c r="B52" s="32">
        <f t="shared" si="4"/>
        <v>2307742</v>
      </c>
      <c r="C52" s="37">
        <f>SUM(一般接種!D51+一般接種!G51+一般接種!J51+医療従事者等!C49)</f>
        <v>866697</v>
      </c>
      <c r="D52" s="33">
        <f t="shared" si="1"/>
        <v>0.79715260921911513</v>
      </c>
      <c r="E52" s="37">
        <f>SUM(一般接種!E51+一般接種!H51+一般接種!K51+医療従事者等!D49)</f>
        <v>852623</v>
      </c>
      <c r="F52" s="34">
        <f t="shared" si="2"/>
        <v>0.78420791710393556</v>
      </c>
      <c r="G52" s="32">
        <f t="shared" si="5"/>
        <v>588422</v>
      </c>
      <c r="H52" s="34">
        <f t="shared" si="3"/>
        <v>0.54120659540984939</v>
      </c>
      <c r="I52" s="38">
        <v>10932</v>
      </c>
      <c r="J52" s="38">
        <v>46143</v>
      </c>
      <c r="K52" s="38">
        <v>186225</v>
      </c>
      <c r="L52" s="38">
        <v>214124</v>
      </c>
      <c r="M52" s="38">
        <v>120701</v>
      </c>
      <c r="N52" s="38">
        <v>10297</v>
      </c>
      <c r="P52" s="1">
        <v>1087241</v>
      </c>
    </row>
    <row r="53" spans="1:16" x14ac:dyDescent="0.45">
      <c r="A53" s="36" t="s">
        <v>59</v>
      </c>
      <c r="B53" s="32">
        <f t="shared" si="4"/>
        <v>3507221</v>
      </c>
      <c r="C53" s="37">
        <f>SUM(一般接種!D52+一般接種!G52+一般接種!J52+医療従事者等!C50)</f>
        <v>1314259</v>
      </c>
      <c r="D53" s="33">
        <f t="shared" si="1"/>
        <v>0.8125163444959157</v>
      </c>
      <c r="E53" s="37">
        <f>SUM(一般接種!E52+一般接種!H52+一般接種!K52+医療従事者等!D50)</f>
        <v>1287904</v>
      </c>
      <c r="F53" s="34">
        <f t="shared" si="2"/>
        <v>0.79622285268099191</v>
      </c>
      <c r="G53" s="32">
        <f t="shared" si="5"/>
        <v>905058</v>
      </c>
      <c r="H53" s="34">
        <f t="shared" si="3"/>
        <v>0.55953538664508629</v>
      </c>
      <c r="I53" s="38">
        <v>17070</v>
      </c>
      <c r="J53" s="38">
        <v>70503</v>
      </c>
      <c r="K53" s="38">
        <v>341308</v>
      </c>
      <c r="L53" s="38">
        <v>300939</v>
      </c>
      <c r="M53" s="38">
        <v>165290</v>
      </c>
      <c r="N53" s="38">
        <v>9948</v>
      </c>
      <c r="P53" s="1">
        <v>1617517</v>
      </c>
    </row>
    <row r="54" spans="1:16" x14ac:dyDescent="0.45">
      <c r="A54" s="36" t="s">
        <v>60</v>
      </c>
      <c r="B54" s="32">
        <f t="shared" si="4"/>
        <v>2687621</v>
      </c>
      <c r="C54" s="37">
        <f>SUM(一般接種!D53+一般接種!G53+一般接種!J53+医療従事者等!C51)</f>
        <v>1055524</v>
      </c>
      <c r="D54" s="40">
        <f t="shared" si="1"/>
        <v>0.71073409654990383</v>
      </c>
      <c r="E54" s="37">
        <f>SUM(一般接種!E53+一般接種!H53+一般接種!K53+医療従事者等!D51)</f>
        <v>1032781</v>
      </c>
      <c r="F54" s="34">
        <f t="shared" si="2"/>
        <v>0.69542016189959321</v>
      </c>
      <c r="G54" s="32">
        <f t="shared" si="5"/>
        <v>599316</v>
      </c>
      <c r="H54" s="34">
        <f t="shared" si="3"/>
        <v>0.40354773156072449</v>
      </c>
      <c r="I54" s="38">
        <v>17046</v>
      </c>
      <c r="J54" s="38">
        <v>57789</v>
      </c>
      <c r="K54" s="38">
        <v>209326</v>
      </c>
      <c r="L54" s="38">
        <v>189826</v>
      </c>
      <c r="M54" s="38">
        <v>114317</v>
      </c>
      <c r="N54" s="38">
        <v>11012</v>
      </c>
      <c r="P54" s="1">
        <v>1485118</v>
      </c>
    </row>
    <row r="55" spans="1:16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6" x14ac:dyDescent="0.45">
      <c r="A56" s="87" t="s">
        <v>107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  <c r="M56" s="22"/>
    </row>
    <row r="57" spans="1:16" x14ac:dyDescent="0.45">
      <c r="A57" s="22" t="s">
        <v>108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6" x14ac:dyDescent="0.45">
      <c r="A58" s="22" t="s">
        <v>109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6" x14ac:dyDescent="0.45">
      <c r="A59" s="24" t="s">
        <v>110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6" x14ac:dyDescent="0.45">
      <c r="A60" s="87" t="s">
        <v>111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  <c r="M60" s="57"/>
    </row>
    <row r="61" spans="1:16" x14ac:dyDescent="0.45">
      <c r="A61" s="24" t="s">
        <v>112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N3"/>
    <mergeCell ref="G4:N4"/>
    <mergeCell ref="I6:N6"/>
  </mergeCells>
  <phoneticPr fontId="2"/>
  <pageMargins left="0.7" right="0.7" top="0.75" bottom="0.75" header="0.3" footer="0.3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F9" sqref="F9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113</v>
      </c>
      <c r="B1" s="23"/>
      <c r="C1" s="24"/>
      <c r="D1" s="24"/>
    </row>
    <row r="2" spans="1:18" x14ac:dyDescent="0.45">
      <c r="B2"/>
      <c r="Q2" s="103" t="str">
        <f>'進捗状況 (都道府県別)'!H3</f>
        <v>（5月10日公表時点）</v>
      </c>
      <c r="R2" s="103"/>
    </row>
    <row r="3" spans="1:18" ht="37.5" customHeight="1" x14ac:dyDescent="0.45">
      <c r="A3" s="104" t="s">
        <v>3</v>
      </c>
      <c r="B3" s="107" t="s">
        <v>114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115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116</v>
      </c>
      <c r="D4" s="109"/>
      <c r="E4" s="109"/>
      <c r="F4" s="110" t="s">
        <v>117</v>
      </c>
      <c r="G4" s="111"/>
      <c r="H4" s="112"/>
      <c r="I4" s="110" t="s">
        <v>118</v>
      </c>
      <c r="J4" s="111"/>
      <c r="K4" s="112"/>
      <c r="M4" s="113" t="s">
        <v>119</v>
      </c>
      <c r="N4" s="113"/>
      <c r="O4" s="107" t="s">
        <v>120</v>
      </c>
      <c r="P4" s="107"/>
      <c r="Q4" s="109" t="s">
        <v>118</v>
      </c>
      <c r="R4" s="109"/>
    </row>
    <row r="5" spans="1:18" ht="36" x14ac:dyDescent="0.45">
      <c r="A5" s="106"/>
      <c r="B5" s="108"/>
      <c r="C5" s="41" t="s">
        <v>121</v>
      </c>
      <c r="D5" s="41" t="s">
        <v>96</v>
      </c>
      <c r="E5" s="41" t="s">
        <v>97</v>
      </c>
      <c r="F5" s="41" t="s">
        <v>121</v>
      </c>
      <c r="G5" s="41" t="s">
        <v>96</v>
      </c>
      <c r="H5" s="41" t="s">
        <v>97</v>
      </c>
      <c r="I5" s="41" t="s">
        <v>121</v>
      </c>
      <c r="J5" s="41" t="s">
        <v>96</v>
      </c>
      <c r="K5" s="41" t="s">
        <v>97</v>
      </c>
      <c r="M5" s="42" t="s">
        <v>122</v>
      </c>
      <c r="N5" s="42" t="s">
        <v>123</v>
      </c>
      <c r="O5" s="42" t="s">
        <v>124</v>
      </c>
      <c r="P5" s="42" t="s">
        <v>125</v>
      </c>
      <c r="Q5" s="42" t="s">
        <v>124</v>
      </c>
      <c r="R5" s="42" t="s">
        <v>123</v>
      </c>
    </row>
    <row r="6" spans="1:18" x14ac:dyDescent="0.45">
      <c r="A6" s="31" t="s">
        <v>126</v>
      </c>
      <c r="B6" s="43">
        <f>SUM(B7:B53)</f>
        <v>192556929</v>
      </c>
      <c r="C6" s="43">
        <f t="shared" ref="C6" si="0">SUM(C7:C53)</f>
        <v>160155509</v>
      </c>
      <c r="D6" s="43">
        <f>SUM(D7:D53)</f>
        <v>80475939</v>
      </c>
      <c r="E6" s="44">
        <f>SUM(E7:E53)</f>
        <v>79679570</v>
      </c>
      <c r="F6" s="44">
        <f t="shared" ref="F6:Q6" si="1">SUM(F7:F53)</f>
        <v>32284316</v>
      </c>
      <c r="G6" s="44">
        <f>SUM(G7:G53)</f>
        <v>16195494</v>
      </c>
      <c r="H6" s="44">
        <f t="shared" ref="H6:K6" si="2">SUM(H7:H53)</f>
        <v>16088822</v>
      </c>
      <c r="I6" s="44">
        <f>SUM(I7:I53)</f>
        <v>117104</v>
      </c>
      <c r="J6" s="44">
        <f t="shared" si="2"/>
        <v>58549</v>
      </c>
      <c r="K6" s="44">
        <f t="shared" si="2"/>
        <v>58555</v>
      </c>
      <c r="L6" s="45"/>
      <c r="M6" s="44">
        <f>SUM(M7:M53)</f>
        <v>175162920</v>
      </c>
      <c r="N6" s="46">
        <f>C6/M6</f>
        <v>0.91432312843380326</v>
      </c>
      <c r="O6" s="44">
        <f t="shared" si="1"/>
        <v>34257250</v>
      </c>
      <c r="P6" s="47">
        <f>F6/O6</f>
        <v>0.9424082785395792</v>
      </c>
      <c r="Q6" s="44">
        <f t="shared" si="1"/>
        <v>198640</v>
      </c>
      <c r="R6" s="47">
        <f>I6/Q6</f>
        <v>0.58952879581151829</v>
      </c>
    </row>
    <row r="7" spans="1:18" x14ac:dyDescent="0.45">
      <c r="A7" s="48" t="s">
        <v>14</v>
      </c>
      <c r="B7" s="43">
        <v>7896080</v>
      </c>
      <c r="C7" s="43">
        <v>6399659</v>
      </c>
      <c r="D7" s="43">
        <v>3217791</v>
      </c>
      <c r="E7" s="44">
        <v>3181868</v>
      </c>
      <c r="F7" s="49">
        <v>1495564</v>
      </c>
      <c r="G7" s="44">
        <v>749806</v>
      </c>
      <c r="H7" s="44">
        <v>745758</v>
      </c>
      <c r="I7" s="44">
        <v>857</v>
      </c>
      <c r="J7" s="44">
        <v>421</v>
      </c>
      <c r="K7" s="44">
        <v>436</v>
      </c>
      <c r="L7" s="45"/>
      <c r="M7" s="44">
        <v>7343260</v>
      </c>
      <c r="N7" s="46">
        <v>0.87150107717825598</v>
      </c>
      <c r="O7" s="50">
        <v>1518200</v>
      </c>
      <c r="P7" s="46">
        <v>0.98509023844025823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2022076</v>
      </c>
      <c r="C8" s="43">
        <v>1831683</v>
      </c>
      <c r="D8" s="43">
        <v>920744</v>
      </c>
      <c r="E8" s="44">
        <v>910939</v>
      </c>
      <c r="F8" s="49">
        <v>187984</v>
      </c>
      <c r="G8" s="44">
        <v>94506</v>
      </c>
      <c r="H8" s="44">
        <v>93478</v>
      </c>
      <c r="I8" s="44">
        <v>2409</v>
      </c>
      <c r="J8" s="44">
        <v>1213</v>
      </c>
      <c r="K8" s="44">
        <v>1196</v>
      </c>
      <c r="L8" s="45"/>
      <c r="M8" s="44">
        <v>1910155</v>
      </c>
      <c r="N8" s="46">
        <v>0.95891851708369213</v>
      </c>
      <c r="O8" s="50">
        <v>186500</v>
      </c>
      <c r="P8" s="46">
        <v>1.0079571045576408</v>
      </c>
      <c r="Q8" s="44">
        <v>3700</v>
      </c>
      <c r="R8" s="47">
        <v>0.65108108108108109</v>
      </c>
    </row>
    <row r="9" spans="1:18" x14ac:dyDescent="0.45">
      <c r="A9" s="48" t="s">
        <v>16</v>
      </c>
      <c r="B9" s="43">
        <v>1946050</v>
      </c>
      <c r="C9" s="43">
        <v>1701830</v>
      </c>
      <c r="D9" s="43">
        <v>855967</v>
      </c>
      <c r="E9" s="44">
        <v>845863</v>
      </c>
      <c r="F9" s="49">
        <v>244126</v>
      </c>
      <c r="G9" s="44">
        <v>122593</v>
      </c>
      <c r="H9" s="44">
        <v>121533</v>
      </c>
      <c r="I9" s="44">
        <v>94</v>
      </c>
      <c r="J9" s="44">
        <v>48</v>
      </c>
      <c r="K9" s="44">
        <v>46</v>
      </c>
      <c r="L9" s="45"/>
      <c r="M9" s="44">
        <v>1846385</v>
      </c>
      <c r="N9" s="46">
        <v>0.92170917766338012</v>
      </c>
      <c r="O9" s="50">
        <v>227500</v>
      </c>
      <c r="P9" s="46">
        <v>1.0730813186813186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3519370</v>
      </c>
      <c r="C10" s="43">
        <v>2778263</v>
      </c>
      <c r="D10" s="43">
        <v>1397078</v>
      </c>
      <c r="E10" s="44">
        <v>1381185</v>
      </c>
      <c r="F10" s="49">
        <v>741057</v>
      </c>
      <c r="G10" s="44">
        <v>371502</v>
      </c>
      <c r="H10" s="44">
        <v>369555</v>
      </c>
      <c r="I10" s="44">
        <v>50</v>
      </c>
      <c r="J10" s="44">
        <v>21</v>
      </c>
      <c r="K10" s="44">
        <v>29</v>
      </c>
      <c r="L10" s="45"/>
      <c r="M10" s="44">
        <v>3108965</v>
      </c>
      <c r="N10" s="46">
        <v>0.89362955195700178</v>
      </c>
      <c r="O10" s="50">
        <v>854400</v>
      </c>
      <c r="P10" s="46">
        <v>0.86734199438202242</v>
      </c>
      <c r="Q10" s="44">
        <v>140</v>
      </c>
      <c r="R10" s="47">
        <v>0.35714285714285715</v>
      </c>
    </row>
    <row r="11" spans="1:18" x14ac:dyDescent="0.45">
      <c r="A11" s="48" t="s">
        <v>18</v>
      </c>
      <c r="B11" s="43">
        <v>1568996</v>
      </c>
      <c r="C11" s="43">
        <v>1473111</v>
      </c>
      <c r="D11" s="43">
        <v>740352</v>
      </c>
      <c r="E11" s="44">
        <v>732759</v>
      </c>
      <c r="F11" s="49">
        <v>95827</v>
      </c>
      <c r="G11" s="44">
        <v>48295</v>
      </c>
      <c r="H11" s="44">
        <v>47532</v>
      </c>
      <c r="I11" s="44">
        <v>58</v>
      </c>
      <c r="J11" s="44">
        <v>29</v>
      </c>
      <c r="K11" s="44">
        <v>29</v>
      </c>
      <c r="L11" s="45"/>
      <c r="M11" s="44">
        <v>1516255</v>
      </c>
      <c r="N11" s="46">
        <v>0.97154568327886803</v>
      </c>
      <c r="O11" s="50">
        <v>87900</v>
      </c>
      <c r="P11" s="46">
        <v>1.0901820250284413</v>
      </c>
      <c r="Q11" s="44">
        <v>140</v>
      </c>
      <c r="R11" s="47">
        <v>0.41428571428571431</v>
      </c>
    </row>
    <row r="12" spans="1:18" x14ac:dyDescent="0.45">
      <c r="A12" s="48" t="s">
        <v>19</v>
      </c>
      <c r="B12" s="43">
        <v>1722450</v>
      </c>
      <c r="C12" s="43">
        <v>1644639</v>
      </c>
      <c r="D12" s="43">
        <v>828833</v>
      </c>
      <c r="E12" s="44">
        <v>815806</v>
      </c>
      <c r="F12" s="49">
        <v>77650</v>
      </c>
      <c r="G12" s="44">
        <v>38926</v>
      </c>
      <c r="H12" s="44">
        <v>38724</v>
      </c>
      <c r="I12" s="44">
        <v>161</v>
      </c>
      <c r="J12" s="44">
        <v>80</v>
      </c>
      <c r="K12" s="44">
        <v>81</v>
      </c>
      <c r="L12" s="45"/>
      <c r="M12" s="44">
        <v>1709995</v>
      </c>
      <c r="N12" s="46">
        <v>0.96178000520469353</v>
      </c>
      <c r="O12" s="50">
        <v>61700</v>
      </c>
      <c r="P12" s="46">
        <v>1.2585089141004862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2936788</v>
      </c>
      <c r="C13" s="43">
        <v>2728989</v>
      </c>
      <c r="D13" s="43">
        <v>1373664</v>
      </c>
      <c r="E13" s="44">
        <v>1355325</v>
      </c>
      <c r="F13" s="49">
        <v>207546</v>
      </c>
      <c r="G13" s="44">
        <v>104269</v>
      </c>
      <c r="H13" s="44">
        <v>103277</v>
      </c>
      <c r="I13" s="44">
        <v>253</v>
      </c>
      <c r="J13" s="44">
        <v>127</v>
      </c>
      <c r="K13" s="44">
        <v>126</v>
      </c>
      <c r="L13" s="45"/>
      <c r="M13" s="44">
        <v>2891840</v>
      </c>
      <c r="N13" s="46">
        <v>0.94368602688945447</v>
      </c>
      <c r="O13" s="50">
        <v>178600</v>
      </c>
      <c r="P13" s="46">
        <v>1.1620716685330348</v>
      </c>
      <c r="Q13" s="44">
        <v>560</v>
      </c>
      <c r="R13" s="47">
        <v>0.45178571428571429</v>
      </c>
    </row>
    <row r="14" spans="1:18" x14ac:dyDescent="0.45">
      <c r="A14" s="48" t="s">
        <v>21</v>
      </c>
      <c r="B14" s="43">
        <v>4602655</v>
      </c>
      <c r="C14" s="43">
        <v>3732072</v>
      </c>
      <c r="D14" s="43">
        <v>1876824</v>
      </c>
      <c r="E14" s="44">
        <v>1855248</v>
      </c>
      <c r="F14" s="49">
        <v>870215</v>
      </c>
      <c r="G14" s="44">
        <v>436673</v>
      </c>
      <c r="H14" s="44">
        <v>433542</v>
      </c>
      <c r="I14" s="44">
        <v>368</v>
      </c>
      <c r="J14" s="44">
        <v>177</v>
      </c>
      <c r="K14" s="44">
        <v>191</v>
      </c>
      <c r="L14" s="45"/>
      <c r="M14" s="44">
        <v>4032105</v>
      </c>
      <c r="N14" s="46">
        <v>0.9255889913581119</v>
      </c>
      <c r="O14" s="50">
        <v>892500</v>
      </c>
      <c r="P14" s="46">
        <v>0.97503081232492994</v>
      </c>
      <c r="Q14" s="44">
        <v>860</v>
      </c>
      <c r="R14" s="47">
        <v>0.42790697674418604</v>
      </c>
    </row>
    <row r="15" spans="1:18" x14ac:dyDescent="0.45">
      <c r="A15" s="51" t="s">
        <v>22</v>
      </c>
      <c r="B15" s="43">
        <v>3052962</v>
      </c>
      <c r="C15" s="43">
        <v>2670200</v>
      </c>
      <c r="D15" s="43">
        <v>1342254</v>
      </c>
      <c r="E15" s="44">
        <v>1327946</v>
      </c>
      <c r="F15" s="49">
        <v>381935</v>
      </c>
      <c r="G15" s="44">
        <v>192026</v>
      </c>
      <c r="H15" s="44">
        <v>189909</v>
      </c>
      <c r="I15" s="44">
        <v>827</v>
      </c>
      <c r="J15" s="44">
        <v>417</v>
      </c>
      <c r="K15" s="44">
        <v>410</v>
      </c>
      <c r="L15" s="45"/>
      <c r="M15" s="44">
        <v>2804850</v>
      </c>
      <c r="N15" s="46">
        <v>0.95199386776476458</v>
      </c>
      <c r="O15" s="50">
        <v>375900</v>
      </c>
      <c r="P15" s="46">
        <v>1.0160548018089917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2990715</v>
      </c>
      <c r="C16" s="43">
        <v>2140476</v>
      </c>
      <c r="D16" s="43">
        <v>1075933</v>
      </c>
      <c r="E16" s="44">
        <v>1064543</v>
      </c>
      <c r="F16" s="49">
        <v>850023</v>
      </c>
      <c r="G16" s="44">
        <v>426348</v>
      </c>
      <c r="H16" s="44">
        <v>423675</v>
      </c>
      <c r="I16" s="44">
        <v>216</v>
      </c>
      <c r="J16" s="44">
        <v>95</v>
      </c>
      <c r="K16" s="44">
        <v>121</v>
      </c>
      <c r="L16" s="45"/>
      <c r="M16" s="44">
        <v>2439595</v>
      </c>
      <c r="N16" s="46">
        <v>0.87738989463415029</v>
      </c>
      <c r="O16" s="50">
        <v>887500</v>
      </c>
      <c r="P16" s="46">
        <v>0.95777239436619721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11498284</v>
      </c>
      <c r="C17" s="43">
        <v>9803696</v>
      </c>
      <c r="D17" s="43">
        <v>4932937</v>
      </c>
      <c r="E17" s="44">
        <v>4870759</v>
      </c>
      <c r="F17" s="49">
        <v>1676524</v>
      </c>
      <c r="G17" s="44">
        <v>839687</v>
      </c>
      <c r="H17" s="44">
        <v>836837</v>
      </c>
      <c r="I17" s="44">
        <v>18064</v>
      </c>
      <c r="J17" s="44">
        <v>9063</v>
      </c>
      <c r="K17" s="44">
        <v>9001</v>
      </c>
      <c r="L17" s="45"/>
      <c r="M17" s="44">
        <v>10649510</v>
      </c>
      <c r="N17" s="46">
        <v>0.92057719087544876</v>
      </c>
      <c r="O17" s="50">
        <v>659400</v>
      </c>
      <c r="P17" s="46">
        <v>2.5424992417349106</v>
      </c>
      <c r="Q17" s="44">
        <v>37520</v>
      </c>
      <c r="R17" s="47">
        <v>0.4814498933901919</v>
      </c>
    </row>
    <row r="18" spans="1:18" x14ac:dyDescent="0.45">
      <c r="A18" s="48" t="s">
        <v>25</v>
      </c>
      <c r="B18" s="43">
        <v>9820101</v>
      </c>
      <c r="C18" s="43">
        <v>8117660</v>
      </c>
      <c r="D18" s="43">
        <v>4081176</v>
      </c>
      <c r="E18" s="44">
        <v>4036484</v>
      </c>
      <c r="F18" s="49">
        <v>1701632</v>
      </c>
      <c r="G18" s="44">
        <v>852652</v>
      </c>
      <c r="H18" s="44">
        <v>848980</v>
      </c>
      <c r="I18" s="44">
        <v>809</v>
      </c>
      <c r="J18" s="44">
        <v>370</v>
      </c>
      <c r="K18" s="44">
        <v>439</v>
      </c>
      <c r="L18" s="45"/>
      <c r="M18" s="44">
        <v>8681145</v>
      </c>
      <c r="N18" s="46">
        <v>0.93509093558511003</v>
      </c>
      <c r="O18" s="50">
        <v>643300</v>
      </c>
      <c r="P18" s="46">
        <v>2.6451608891652416</v>
      </c>
      <c r="Q18" s="44">
        <v>4360</v>
      </c>
      <c r="R18" s="47">
        <v>0.18555045871559633</v>
      </c>
    </row>
    <row r="19" spans="1:18" x14ac:dyDescent="0.45">
      <c r="A19" s="48" t="s">
        <v>26</v>
      </c>
      <c r="B19" s="43">
        <v>21183079</v>
      </c>
      <c r="C19" s="43">
        <v>15813961</v>
      </c>
      <c r="D19" s="43">
        <v>7949747</v>
      </c>
      <c r="E19" s="44">
        <v>7864214</v>
      </c>
      <c r="F19" s="49">
        <v>5355639</v>
      </c>
      <c r="G19" s="44">
        <v>2686901</v>
      </c>
      <c r="H19" s="44">
        <v>2668738</v>
      </c>
      <c r="I19" s="44">
        <v>13479</v>
      </c>
      <c r="J19" s="44">
        <v>6627</v>
      </c>
      <c r="K19" s="44">
        <v>6852</v>
      </c>
      <c r="L19" s="45"/>
      <c r="M19" s="44">
        <v>17601290</v>
      </c>
      <c r="N19" s="46">
        <v>0.89845465872103691</v>
      </c>
      <c r="O19" s="50">
        <v>10132950</v>
      </c>
      <c r="P19" s="46">
        <v>0.52853700057732445</v>
      </c>
      <c r="Q19" s="44">
        <v>43540</v>
      </c>
      <c r="R19" s="47">
        <v>0.30957740009186957</v>
      </c>
    </row>
    <row r="20" spans="1:18" x14ac:dyDescent="0.45">
      <c r="A20" s="48" t="s">
        <v>27</v>
      </c>
      <c r="B20" s="43">
        <v>14303468</v>
      </c>
      <c r="C20" s="43">
        <v>10965996</v>
      </c>
      <c r="D20" s="43">
        <v>5508076</v>
      </c>
      <c r="E20" s="44">
        <v>5457920</v>
      </c>
      <c r="F20" s="49">
        <v>3331395</v>
      </c>
      <c r="G20" s="44">
        <v>1668690</v>
      </c>
      <c r="H20" s="44">
        <v>1662705</v>
      </c>
      <c r="I20" s="44">
        <v>6077</v>
      </c>
      <c r="J20" s="44">
        <v>3054</v>
      </c>
      <c r="K20" s="44">
        <v>3023</v>
      </c>
      <c r="L20" s="45"/>
      <c r="M20" s="44">
        <v>11740835</v>
      </c>
      <c r="N20" s="46">
        <v>0.93400477904680546</v>
      </c>
      <c r="O20" s="50">
        <v>1939600</v>
      </c>
      <c r="P20" s="46">
        <v>1.7175680552691277</v>
      </c>
      <c r="Q20" s="44">
        <v>11540</v>
      </c>
      <c r="R20" s="47">
        <v>0.52660311958405548</v>
      </c>
    </row>
    <row r="21" spans="1:18" x14ac:dyDescent="0.45">
      <c r="A21" s="48" t="s">
        <v>28</v>
      </c>
      <c r="B21" s="43">
        <v>3517488</v>
      </c>
      <c r="C21" s="43">
        <v>2946415</v>
      </c>
      <c r="D21" s="43">
        <v>1480844</v>
      </c>
      <c r="E21" s="44">
        <v>1465571</v>
      </c>
      <c r="F21" s="49">
        <v>570995</v>
      </c>
      <c r="G21" s="44">
        <v>286584</v>
      </c>
      <c r="H21" s="44">
        <v>284411</v>
      </c>
      <c r="I21" s="44">
        <v>78</v>
      </c>
      <c r="J21" s="44">
        <v>35</v>
      </c>
      <c r="K21" s="44">
        <v>43</v>
      </c>
      <c r="L21" s="45"/>
      <c r="M21" s="44">
        <v>3227505</v>
      </c>
      <c r="N21" s="46">
        <v>0.91290795831454952</v>
      </c>
      <c r="O21" s="50">
        <v>584800</v>
      </c>
      <c r="P21" s="46">
        <v>0.97639363885088915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1669031</v>
      </c>
      <c r="C22" s="43">
        <v>1482914</v>
      </c>
      <c r="D22" s="43">
        <v>744454</v>
      </c>
      <c r="E22" s="44">
        <v>738460</v>
      </c>
      <c r="F22" s="49">
        <v>185903</v>
      </c>
      <c r="G22" s="44">
        <v>93175</v>
      </c>
      <c r="H22" s="44">
        <v>92728</v>
      </c>
      <c r="I22" s="44">
        <v>214</v>
      </c>
      <c r="J22" s="44">
        <v>109</v>
      </c>
      <c r="K22" s="44">
        <v>105</v>
      </c>
      <c r="L22" s="45"/>
      <c r="M22" s="44">
        <v>1580820</v>
      </c>
      <c r="N22" s="46">
        <v>0.93806632001113344</v>
      </c>
      <c r="O22" s="50">
        <v>176600</v>
      </c>
      <c r="P22" s="46">
        <v>1.0526783691959229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1724112</v>
      </c>
      <c r="C23" s="43">
        <v>1517755</v>
      </c>
      <c r="D23" s="43">
        <v>762376</v>
      </c>
      <c r="E23" s="44">
        <v>755379</v>
      </c>
      <c r="F23" s="49">
        <v>205349</v>
      </c>
      <c r="G23" s="44">
        <v>103036</v>
      </c>
      <c r="H23" s="44">
        <v>102313</v>
      </c>
      <c r="I23" s="44">
        <v>1008</v>
      </c>
      <c r="J23" s="44">
        <v>503</v>
      </c>
      <c r="K23" s="44">
        <v>505</v>
      </c>
      <c r="L23" s="45"/>
      <c r="M23" s="44">
        <v>1612630</v>
      </c>
      <c r="N23" s="46">
        <v>0.94116753378022233</v>
      </c>
      <c r="O23" s="50">
        <v>220900</v>
      </c>
      <c r="P23" s="46">
        <v>0.92960162969669535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1188929</v>
      </c>
      <c r="C24" s="43">
        <v>1046451</v>
      </c>
      <c r="D24" s="43">
        <v>525753</v>
      </c>
      <c r="E24" s="44">
        <v>520698</v>
      </c>
      <c r="F24" s="49">
        <v>142415</v>
      </c>
      <c r="G24" s="44">
        <v>71501</v>
      </c>
      <c r="H24" s="44">
        <v>70914</v>
      </c>
      <c r="I24" s="44">
        <v>63</v>
      </c>
      <c r="J24" s="44">
        <v>21</v>
      </c>
      <c r="K24" s="44">
        <v>42</v>
      </c>
      <c r="L24" s="45"/>
      <c r="M24" s="44">
        <v>1118270</v>
      </c>
      <c r="N24" s="46">
        <v>0.93577669078129611</v>
      </c>
      <c r="O24" s="50">
        <v>145200</v>
      </c>
      <c r="P24" s="46">
        <v>0.98081955922865016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1268152</v>
      </c>
      <c r="C25" s="43">
        <v>1118486</v>
      </c>
      <c r="D25" s="43">
        <v>561673</v>
      </c>
      <c r="E25" s="44">
        <v>556813</v>
      </c>
      <c r="F25" s="49">
        <v>149634</v>
      </c>
      <c r="G25" s="44">
        <v>75104</v>
      </c>
      <c r="H25" s="44">
        <v>74530</v>
      </c>
      <c r="I25" s="44">
        <v>32</v>
      </c>
      <c r="J25" s="44">
        <v>12</v>
      </c>
      <c r="K25" s="44">
        <v>20</v>
      </c>
      <c r="L25" s="45"/>
      <c r="M25" s="44">
        <v>1251490</v>
      </c>
      <c r="N25" s="46">
        <v>0.89372348160992099</v>
      </c>
      <c r="O25" s="50">
        <v>139400</v>
      </c>
      <c r="P25" s="46">
        <v>1.0734146341463415</v>
      </c>
      <c r="Q25" s="44">
        <v>280</v>
      </c>
      <c r="R25" s="47">
        <v>0.11428571428571428</v>
      </c>
    </row>
    <row r="26" spans="1:18" x14ac:dyDescent="0.45">
      <c r="A26" s="48" t="s">
        <v>33</v>
      </c>
      <c r="B26" s="43">
        <v>3214593</v>
      </c>
      <c r="C26" s="43">
        <v>2924728</v>
      </c>
      <c r="D26" s="43">
        <v>1468622</v>
      </c>
      <c r="E26" s="44">
        <v>1456106</v>
      </c>
      <c r="F26" s="49">
        <v>289743</v>
      </c>
      <c r="G26" s="44">
        <v>145497</v>
      </c>
      <c r="H26" s="44">
        <v>144246</v>
      </c>
      <c r="I26" s="44">
        <v>122</v>
      </c>
      <c r="J26" s="44">
        <v>55</v>
      </c>
      <c r="K26" s="44">
        <v>67</v>
      </c>
      <c r="L26" s="45"/>
      <c r="M26" s="44">
        <v>3146270</v>
      </c>
      <c r="N26" s="46">
        <v>0.92958582702692394</v>
      </c>
      <c r="O26" s="50">
        <v>268100</v>
      </c>
      <c r="P26" s="46">
        <v>1.080727340544573</v>
      </c>
      <c r="Q26" s="44">
        <v>140</v>
      </c>
      <c r="R26" s="47">
        <v>0.87142857142857144</v>
      </c>
    </row>
    <row r="27" spans="1:18" x14ac:dyDescent="0.45">
      <c r="A27" s="48" t="s">
        <v>34</v>
      </c>
      <c r="B27" s="43">
        <v>3107572</v>
      </c>
      <c r="C27" s="43">
        <v>2766814</v>
      </c>
      <c r="D27" s="43">
        <v>1388354</v>
      </c>
      <c r="E27" s="44">
        <v>1378460</v>
      </c>
      <c r="F27" s="49">
        <v>338626</v>
      </c>
      <c r="G27" s="44">
        <v>170483</v>
      </c>
      <c r="H27" s="44">
        <v>168143</v>
      </c>
      <c r="I27" s="44">
        <v>2132</v>
      </c>
      <c r="J27" s="44">
        <v>1065</v>
      </c>
      <c r="K27" s="44">
        <v>1067</v>
      </c>
      <c r="L27" s="45"/>
      <c r="M27" s="44">
        <v>2968425</v>
      </c>
      <c r="N27" s="46">
        <v>0.93208149102638604</v>
      </c>
      <c r="O27" s="50">
        <v>279600</v>
      </c>
      <c r="P27" s="46">
        <v>1.2111087267525036</v>
      </c>
      <c r="Q27" s="44">
        <v>2580</v>
      </c>
      <c r="R27" s="47">
        <v>0.82635658914728682</v>
      </c>
    </row>
    <row r="28" spans="1:18" x14ac:dyDescent="0.45">
      <c r="A28" s="48" t="s">
        <v>35</v>
      </c>
      <c r="B28" s="43">
        <v>5893084</v>
      </c>
      <c r="C28" s="43">
        <v>5112614</v>
      </c>
      <c r="D28" s="43">
        <v>2568879</v>
      </c>
      <c r="E28" s="44">
        <v>2543735</v>
      </c>
      <c r="F28" s="49">
        <v>780287</v>
      </c>
      <c r="G28" s="44">
        <v>391169</v>
      </c>
      <c r="H28" s="44">
        <v>389118</v>
      </c>
      <c r="I28" s="44">
        <v>183</v>
      </c>
      <c r="J28" s="44">
        <v>90</v>
      </c>
      <c r="K28" s="44">
        <v>93</v>
      </c>
      <c r="L28" s="45"/>
      <c r="M28" s="44">
        <v>5357620</v>
      </c>
      <c r="N28" s="46">
        <v>0.95426961971920365</v>
      </c>
      <c r="O28" s="50">
        <v>752600</v>
      </c>
      <c r="P28" s="46">
        <v>1.0367884666489504</v>
      </c>
      <c r="Q28" s="44">
        <v>1060</v>
      </c>
      <c r="R28" s="47">
        <v>0.17264150943396225</v>
      </c>
    </row>
    <row r="29" spans="1:18" x14ac:dyDescent="0.45">
      <c r="A29" s="48" t="s">
        <v>36</v>
      </c>
      <c r="B29" s="43">
        <v>11183999</v>
      </c>
      <c r="C29" s="43">
        <v>8751844</v>
      </c>
      <c r="D29" s="43">
        <v>4394535</v>
      </c>
      <c r="E29" s="44">
        <v>4357309</v>
      </c>
      <c r="F29" s="49">
        <v>2431430</v>
      </c>
      <c r="G29" s="44">
        <v>1219747</v>
      </c>
      <c r="H29" s="44">
        <v>1211683</v>
      </c>
      <c r="I29" s="44">
        <v>725</v>
      </c>
      <c r="J29" s="44">
        <v>333</v>
      </c>
      <c r="K29" s="44">
        <v>392</v>
      </c>
      <c r="L29" s="45"/>
      <c r="M29" s="44">
        <v>9966910</v>
      </c>
      <c r="N29" s="46">
        <v>0.87808999980936919</v>
      </c>
      <c r="O29" s="50">
        <v>2709600</v>
      </c>
      <c r="P29" s="46">
        <v>0.89733909064068496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2758131</v>
      </c>
      <c r="C30" s="43">
        <v>2486545</v>
      </c>
      <c r="D30" s="43">
        <v>1248153</v>
      </c>
      <c r="E30" s="44">
        <v>1238392</v>
      </c>
      <c r="F30" s="49">
        <v>271095</v>
      </c>
      <c r="G30" s="44">
        <v>136232</v>
      </c>
      <c r="H30" s="44">
        <v>134863</v>
      </c>
      <c r="I30" s="44">
        <v>491</v>
      </c>
      <c r="J30" s="44">
        <v>245</v>
      </c>
      <c r="K30" s="44">
        <v>246</v>
      </c>
      <c r="L30" s="45"/>
      <c r="M30" s="44">
        <v>2648215</v>
      </c>
      <c r="N30" s="46">
        <v>0.93895133136848785</v>
      </c>
      <c r="O30" s="50">
        <v>239400</v>
      </c>
      <c r="P30" s="46">
        <v>1.1323934837092733</v>
      </c>
      <c r="Q30" s="44">
        <v>780</v>
      </c>
      <c r="R30" s="47">
        <v>0.62948717948717947</v>
      </c>
    </row>
    <row r="31" spans="1:18" x14ac:dyDescent="0.45">
      <c r="A31" s="48" t="s">
        <v>38</v>
      </c>
      <c r="B31" s="43">
        <v>2172721</v>
      </c>
      <c r="C31" s="43">
        <v>1804037</v>
      </c>
      <c r="D31" s="43">
        <v>906140</v>
      </c>
      <c r="E31" s="44">
        <v>897897</v>
      </c>
      <c r="F31" s="49">
        <v>368590</v>
      </c>
      <c r="G31" s="44">
        <v>184675</v>
      </c>
      <c r="H31" s="44">
        <v>183915</v>
      </c>
      <c r="I31" s="44">
        <v>94</v>
      </c>
      <c r="J31" s="44">
        <v>47</v>
      </c>
      <c r="K31" s="44">
        <v>47</v>
      </c>
      <c r="L31" s="45"/>
      <c r="M31" s="44">
        <v>1896490</v>
      </c>
      <c r="N31" s="46">
        <v>0.95125046796977575</v>
      </c>
      <c r="O31" s="50">
        <v>348300</v>
      </c>
      <c r="P31" s="46">
        <v>1.0582543784094172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3747421</v>
      </c>
      <c r="C32" s="43">
        <v>3095552</v>
      </c>
      <c r="D32" s="43">
        <v>1553806</v>
      </c>
      <c r="E32" s="44">
        <v>1541746</v>
      </c>
      <c r="F32" s="49">
        <v>651364</v>
      </c>
      <c r="G32" s="44">
        <v>326922</v>
      </c>
      <c r="H32" s="44">
        <v>324442</v>
      </c>
      <c r="I32" s="44">
        <v>505</v>
      </c>
      <c r="J32" s="44">
        <v>260</v>
      </c>
      <c r="K32" s="44">
        <v>245</v>
      </c>
      <c r="L32" s="45"/>
      <c r="M32" s="44">
        <v>3370895</v>
      </c>
      <c r="N32" s="46">
        <v>0.91831753881387579</v>
      </c>
      <c r="O32" s="50">
        <v>704200</v>
      </c>
      <c r="P32" s="46">
        <v>0.9249701789264414</v>
      </c>
      <c r="Q32" s="44">
        <v>1060</v>
      </c>
      <c r="R32" s="47">
        <v>0.47641509433962265</v>
      </c>
    </row>
    <row r="33" spans="1:18" x14ac:dyDescent="0.45">
      <c r="A33" s="48" t="s">
        <v>40</v>
      </c>
      <c r="B33" s="43">
        <v>12883581</v>
      </c>
      <c r="C33" s="43">
        <v>9947465</v>
      </c>
      <c r="D33" s="43">
        <v>4992685</v>
      </c>
      <c r="E33" s="44">
        <v>4954780</v>
      </c>
      <c r="F33" s="49">
        <v>2872231</v>
      </c>
      <c r="G33" s="44">
        <v>1440049</v>
      </c>
      <c r="H33" s="44">
        <v>1432182</v>
      </c>
      <c r="I33" s="44">
        <v>63885</v>
      </c>
      <c r="J33" s="44">
        <v>32159</v>
      </c>
      <c r="K33" s="44">
        <v>31726</v>
      </c>
      <c r="L33" s="45"/>
      <c r="M33" s="44">
        <v>11472965</v>
      </c>
      <c r="N33" s="46">
        <v>0.86703524328715376</v>
      </c>
      <c r="O33" s="50">
        <v>3481300</v>
      </c>
      <c r="P33" s="46">
        <v>0.82504552896906325</v>
      </c>
      <c r="Q33" s="44">
        <v>72620</v>
      </c>
      <c r="R33" s="47">
        <v>0.8797163315890939</v>
      </c>
    </row>
    <row r="34" spans="1:18" x14ac:dyDescent="0.45">
      <c r="A34" s="48" t="s">
        <v>41</v>
      </c>
      <c r="B34" s="43">
        <v>8282711</v>
      </c>
      <c r="C34" s="43">
        <v>6895423</v>
      </c>
      <c r="D34" s="43">
        <v>3460113</v>
      </c>
      <c r="E34" s="44">
        <v>3435310</v>
      </c>
      <c r="F34" s="49">
        <v>1386167</v>
      </c>
      <c r="G34" s="44">
        <v>696263</v>
      </c>
      <c r="H34" s="44">
        <v>689904</v>
      </c>
      <c r="I34" s="44">
        <v>1121</v>
      </c>
      <c r="J34" s="44">
        <v>547</v>
      </c>
      <c r="K34" s="44">
        <v>574</v>
      </c>
      <c r="L34" s="45"/>
      <c r="M34" s="44">
        <v>7567735</v>
      </c>
      <c r="N34" s="46">
        <v>0.91116073699726541</v>
      </c>
      <c r="O34" s="50">
        <v>1135400</v>
      </c>
      <c r="P34" s="46">
        <v>1.2208622511890084</v>
      </c>
      <c r="Q34" s="44">
        <v>2440</v>
      </c>
      <c r="R34" s="47">
        <v>0.45942622950819673</v>
      </c>
    </row>
    <row r="35" spans="1:18" x14ac:dyDescent="0.45">
      <c r="A35" s="48" t="s">
        <v>42</v>
      </c>
      <c r="B35" s="43">
        <v>2032458</v>
      </c>
      <c r="C35" s="43">
        <v>1810353</v>
      </c>
      <c r="D35" s="43">
        <v>908352</v>
      </c>
      <c r="E35" s="44">
        <v>902001</v>
      </c>
      <c r="F35" s="49">
        <v>221911</v>
      </c>
      <c r="G35" s="44">
        <v>111207</v>
      </c>
      <c r="H35" s="44">
        <v>110704</v>
      </c>
      <c r="I35" s="44">
        <v>194</v>
      </c>
      <c r="J35" s="44">
        <v>93</v>
      </c>
      <c r="K35" s="44">
        <v>101</v>
      </c>
      <c r="L35" s="45"/>
      <c r="M35" s="44">
        <v>1960600</v>
      </c>
      <c r="N35" s="46">
        <v>0.92336682648168933</v>
      </c>
      <c r="O35" s="50">
        <v>127300</v>
      </c>
      <c r="P35" s="46">
        <v>1.7432128829536528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1384866</v>
      </c>
      <c r="C36" s="43">
        <v>1322583</v>
      </c>
      <c r="D36" s="43">
        <v>663421</v>
      </c>
      <c r="E36" s="44">
        <v>659162</v>
      </c>
      <c r="F36" s="49">
        <v>62208</v>
      </c>
      <c r="G36" s="44">
        <v>31168</v>
      </c>
      <c r="H36" s="44">
        <v>31040</v>
      </c>
      <c r="I36" s="44">
        <v>75</v>
      </c>
      <c r="J36" s="44">
        <v>39</v>
      </c>
      <c r="K36" s="44">
        <v>36</v>
      </c>
      <c r="L36" s="45"/>
      <c r="M36" s="44">
        <v>1397445</v>
      </c>
      <c r="N36" s="46">
        <v>0.94642937646919911</v>
      </c>
      <c r="O36" s="50">
        <v>48100</v>
      </c>
      <c r="P36" s="46">
        <v>1.2933056133056133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812316</v>
      </c>
      <c r="C37" s="43">
        <v>712451</v>
      </c>
      <c r="D37" s="43">
        <v>357873</v>
      </c>
      <c r="E37" s="44">
        <v>354578</v>
      </c>
      <c r="F37" s="49">
        <v>99802</v>
      </c>
      <c r="G37" s="44">
        <v>50102</v>
      </c>
      <c r="H37" s="44">
        <v>49700</v>
      </c>
      <c r="I37" s="44">
        <v>63</v>
      </c>
      <c r="J37" s="44">
        <v>30</v>
      </c>
      <c r="K37" s="44">
        <v>33</v>
      </c>
      <c r="L37" s="45"/>
      <c r="M37" s="44">
        <v>812460</v>
      </c>
      <c r="N37" s="46">
        <v>0.87690593998473776</v>
      </c>
      <c r="O37" s="50">
        <v>110800</v>
      </c>
      <c r="P37" s="46">
        <v>0.90074007220216612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1034101</v>
      </c>
      <c r="C38" s="43">
        <v>978633</v>
      </c>
      <c r="D38" s="43">
        <v>492002</v>
      </c>
      <c r="E38" s="44">
        <v>486631</v>
      </c>
      <c r="F38" s="49">
        <v>55358</v>
      </c>
      <c r="G38" s="44">
        <v>27758</v>
      </c>
      <c r="H38" s="44">
        <v>27600</v>
      </c>
      <c r="I38" s="44">
        <v>110</v>
      </c>
      <c r="J38" s="44">
        <v>52</v>
      </c>
      <c r="K38" s="44">
        <v>58</v>
      </c>
      <c r="L38" s="45"/>
      <c r="M38" s="44">
        <v>1058800</v>
      </c>
      <c r="N38" s="46">
        <v>0.92428503966754816</v>
      </c>
      <c r="O38" s="50">
        <v>47400</v>
      </c>
      <c r="P38" s="46">
        <v>1.1678902953586499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2739677</v>
      </c>
      <c r="C39" s="43">
        <v>2406591</v>
      </c>
      <c r="D39" s="43">
        <v>1208560</v>
      </c>
      <c r="E39" s="44">
        <v>1198031</v>
      </c>
      <c r="F39" s="49">
        <v>332771</v>
      </c>
      <c r="G39" s="44">
        <v>167057</v>
      </c>
      <c r="H39" s="44">
        <v>165714</v>
      </c>
      <c r="I39" s="44">
        <v>315</v>
      </c>
      <c r="J39" s="44">
        <v>156</v>
      </c>
      <c r="K39" s="44">
        <v>159</v>
      </c>
      <c r="L39" s="45"/>
      <c r="M39" s="44">
        <v>2778030</v>
      </c>
      <c r="N39" s="46">
        <v>0.86629410049567501</v>
      </c>
      <c r="O39" s="50">
        <v>385900</v>
      </c>
      <c r="P39" s="46">
        <v>0.86232443638248246</v>
      </c>
      <c r="Q39" s="44">
        <v>720</v>
      </c>
      <c r="R39" s="47">
        <v>0.4375</v>
      </c>
    </row>
    <row r="40" spans="1:18" x14ac:dyDescent="0.45">
      <c r="A40" s="48" t="s">
        <v>47</v>
      </c>
      <c r="B40" s="43">
        <v>4122311</v>
      </c>
      <c r="C40" s="43">
        <v>3528070</v>
      </c>
      <c r="D40" s="43">
        <v>1771409</v>
      </c>
      <c r="E40" s="44">
        <v>1756661</v>
      </c>
      <c r="F40" s="49">
        <v>594121</v>
      </c>
      <c r="G40" s="44">
        <v>298254</v>
      </c>
      <c r="H40" s="44">
        <v>295867</v>
      </c>
      <c r="I40" s="44">
        <v>120</v>
      </c>
      <c r="J40" s="44">
        <v>58</v>
      </c>
      <c r="K40" s="44">
        <v>62</v>
      </c>
      <c r="L40" s="45"/>
      <c r="M40" s="44">
        <v>3930630</v>
      </c>
      <c r="N40" s="46">
        <v>0.89758384788189172</v>
      </c>
      <c r="O40" s="50">
        <v>616200</v>
      </c>
      <c r="P40" s="46">
        <v>0.96416910094125285</v>
      </c>
      <c r="Q40" s="44">
        <v>1140</v>
      </c>
      <c r="R40" s="47">
        <v>0.10526315789473684</v>
      </c>
    </row>
    <row r="41" spans="1:18" x14ac:dyDescent="0.45">
      <c r="A41" s="48" t="s">
        <v>48</v>
      </c>
      <c r="B41" s="43">
        <v>2024279</v>
      </c>
      <c r="C41" s="43">
        <v>1811633</v>
      </c>
      <c r="D41" s="43">
        <v>909241</v>
      </c>
      <c r="E41" s="44">
        <v>902392</v>
      </c>
      <c r="F41" s="49">
        <v>212592</v>
      </c>
      <c r="G41" s="44">
        <v>106754</v>
      </c>
      <c r="H41" s="44">
        <v>105838</v>
      </c>
      <c r="I41" s="44">
        <v>54</v>
      </c>
      <c r="J41" s="44">
        <v>29</v>
      </c>
      <c r="K41" s="44">
        <v>25</v>
      </c>
      <c r="L41" s="45"/>
      <c r="M41" s="44">
        <v>1998075</v>
      </c>
      <c r="N41" s="46">
        <v>0.90668918834378087</v>
      </c>
      <c r="O41" s="50">
        <v>210200</v>
      </c>
      <c r="P41" s="46">
        <v>1.0113796384395815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1089442</v>
      </c>
      <c r="C42" s="43">
        <v>937416</v>
      </c>
      <c r="D42" s="43">
        <v>470650</v>
      </c>
      <c r="E42" s="44">
        <v>466766</v>
      </c>
      <c r="F42" s="49">
        <v>151862</v>
      </c>
      <c r="G42" s="44">
        <v>76153</v>
      </c>
      <c r="H42" s="44">
        <v>75709</v>
      </c>
      <c r="I42" s="44">
        <v>164</v>
      </c>
      <c r="J42" s="44">
        <v>79</v>
      </c>
      <c r="K42" s="44">
        <v>85</v>
      </c>
      <c r="L42" s="45"/>
      <c r="M42" s="44">
        <v>1008205</v>
      </c>
      <c r="N42" s="46">
        <v>0.92978709687018013</v>
      </c>
      <c r="O42" s="50">
        <v>152900</v>
      </c>
      <c r="P42" s="46">
        <v>0.99321124918247217</v>
      </c>
      <c r="Q42" s="44">
        <v>660</v>
      </c>
      <c r="R42" s="47">
        <v>0.24848484848484848</v>
      </c>
    </row>
    <row r="43" spans="1:18" x14ac:dyDescent="0.45">
      <c r="A43" s="48" t="s">
        <v>50</v>
      </c>
      <c r="B43" s="43">
        <v>1438479</v>
      </c>
      <c r="C43" s="43">
        <v>1326223</v>
      </c>
      <c r="D43" s="43">
        <v>666097</v>
      </c>
      <c r="E43" s="44">
        <v>660126</v>
      </c>
      <c r="F43" s="49">
        <v>112083</v>
      </c>
      <c r="G43" s="44">
        <v>56131</v>
      </c>
      <c r="H43" s="44">
        <v>55952</v>
      </c>
      <c r="I43" s="44">
        <v>173</v>
      </c>
      <c r="J43" s="44">
        <v>85</v>
      </c>
      <c r="K43" s="44">
        <v>88</v>
      </c>
      <c r="L43" s="45"/>
      <c r="M43" s="44">
        <v>1438610</v>
      </c>
      <c r="N43" s="46">
        <v>0.92187806285233664</v>
      </c>
      <c r="O43" s="50">
        <v>102300</v>
      </c>
      <c r="P43" s="46">
        <v>1.0956304985337244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2046986</v>
      </c>
      <c r="C44" s="43">
        <v>1914299</v>
      </c>
      <c r="D44" s="43">
        <v>961457</v>
      </c>
      <c r="E44" s="44">
        <v>952842</v>
      </c>
      <c r="F44" s="49">
        <v>132631</v>
      </c>
      <c r="G44" s="44">
        <v>66595</v>
      </c>
      <c r="H44" s="44">
        <v>66036</v>
      </c>
      <c r="I44" s="44">
        <v>56</v>
      </c>
      <c r="J44" s="44">
        <v>26</v>
      </c>
      <c r="K44" s="44">
        <v>30</v>
      </c>
      <c r="L44" s="45"/>
      <c r="M44" s="44">
        <v>2067850</v>
      </c>
      <c r="N44" s="46">
        <v>0.92574364678289045</v>
      </c>
      <c r="O44" s="50">
        <v>128400</v>
      </c>
      <c r="P44" s="46">
        <v>1.0329517133956387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1032708</v>
      </c>
      <c r="C45" s="43">
        <v>973967</v>
      </c>
      <c r="D45" s="43">
        <v>489854</v>
      </c>
      <c r="E45" s="44">
        <v>484113</v>
      </c>
      <c r="F45" s="49">
        <v>58667</v>
      </c>
      <c r="G45" s="44">
        <v>29512</v>
      </c>
      <c r="H45" s="44">
        <v>29155</v>
      </c>
      <c r="I45" s="44">
        <v>74</v>
      </c>
      <c r="J45" s="44">
        <v>33</v>
      </c>
      <c r="K45" s="44">
        <v>41</v>
      </c>
      <c r="L45" s="45"/>
      <c r="M45" s="44">
        <v>1048695</v>
      </c>
      <c r="N45" s="46">
        <v>0.92874191256752436</v>
      </c>
      <c r="O45" s="50">
        <v>55600</v>
      </c>
      <c r="P45" s="46">
        <v>1.0551618705035972</v>
      </c>
      <c r="Q45" s="44">
        <v>140</v>
      </c>
      <c r="R45" s="47">
        <v>0.52857142857142858</v>
      </c>
    </row>
    <row r="46" spans="1:18" x14ac:dyDescent="0.45">
      <c r="A46" s="48" t="s">
        <v>53</v>
      </c>
      <c r="B46" s="43">
        <v>7626925</v>
      </c>
      <c r="C46" s="43">
        <v>6649524</v>
      </c>
      <c r="D46" s="43">
        <v>3345083</v>
      </c>
      <c r="E46" s="44">
        <v>3304441</v>
      </c>
      <c r="F46" s="49">
        <v>977207</v>
      </c>
      <c r="G46" s="44">
        <v>492619</v>
      </c>
      <c r="H46" s="44">
        <v>484588</v>
      </c>
      <c r="I46" s="44">
        <v>194</v>
      </c>
      <c r="J46" s="44">
        <v>97</v>
      </c>
      <c r="K46" s="44">
        <v>97</v>
      </c>
      <c r="L46" s="45"/>
      <c r="M46" s="44">
        <v>7044230</v>
      </c>
      <c r="N46" s="46">
        <v>0.94396747408872228</v>
      </c>
      <c r="O46" s="50">
        <v>1044200</v>
      </c>
      <c r="P46" s="46">
        <v>0.93584275043095189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1185563</v>
      </c>
      <c r="C47" s="43">
        <v>1102045</v>
      </c>
      <c r="D47" s="43">
        <v>553423</v>
      </c>
      <c r="E47" s="44">
        <v>548622</v>
      </c>
      <c r="F47" s="49">
        <v>83502</v>
      </c>
      <c r="G47" s="44">
        <v>42063</v>
      </c>
      <c r="H47" s="44">
        <v>41439</v>
      </c>
      <c r="I47" s="44">
        <v>16</v>
      </c>
      <c r="J47" s="44">
        <v>5</v>
      </c>
      <c r="K47" s="44">
        <v>11</v>
      </c>
      <c r="L47" s="45"/>
      <c r="M47" s="44">
        <v>1210605</v>
      </c>
      <c r="N47" s="46">
        <v>0.91032582882112667</v>
      </c>
      <c r="O47" s="50">
        <v>74400</v>
      </c>
      <c r="P47" s="46">
        <v>1.1223387096774193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2017805</v>
      </c>
      <c r="C48" s="43">
        <v>1733445</v>
      </c>
      <c r="D48" s="43">
        <v>871219</v>
      </c>
      <c r="E48" s="44">
        <v>862226</v>
      </c>
      <c r="F48" s="49">
        <v>284331</v>
      </c>
      <c r="G48" s="44">
        <v>142507</v>
      </c>
      <c r="H48" s="44">
        <v>141824</v>
      </c>
      <c r="I48" s="44">
        <v>29</v>
      </c>
      <c r="J48" s="44">
        <v>12</v>
      </c>
      <c r="K48" s="44">
        <v>17</v>
      </c>
      <c r="L48" s="45"/>
      <c r="M48" s="44">
        <v>1879450</v>
      </c>
      <c r="N48" s="46">
        <v>0.922315038974168</v>
      </c>
      <c r="O48" s="50">
        <v>288800</v>
      </c>
      <c r="P48" s="46">
        <v>0.98452562326869808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2652594</v>
      </c>
      <c r="C49" s="43">
        <v>2284598</v>
      </c>
      <c r="D49" s="43">
        <v>1147627</v>
      </c>
      <c r="E49" s="44">
        <v>1136971</v>
      </c>
      <c r="F49" s="49">
        <v>367745</v>
      </c>
      <c r="G49" s="44">
        <v>184450</v>
      </c>
      <c r="H49" s="44">
        <v>183295</v>
      </c>
      <c r="I49" s="44">
        <v>251</v>
      </c>
      <c r="J49" s="44">
        <v>124</v>
      </c>
      <c r="K49" s="44">
        <v>127</v>
      </c>
      <c r="L49" s="45"/>
      <c r="M49" s="44">
        <v>2470955</v>
      </c>
      <c r="N49" s="46">
        <v>0.92458098184709958</v>
      </c>
      <c r="O49" s="50">
        <v>349700</v>
      </c>
      <c r="P49" s="46">
        <v>1.0516013726050901</v>
      </c>
      <c r="Q49" s="44">
        <v>720</v>
      </c>
      <c r="R49" s="47">
        <v>0.34861111111111109</v>
      </c>
    </row>
    <row r="50" spans="1:18" x14ac:dyDescent="0.45">
      <c r="A50" s="48" t="s">
        <v>57</v>
      </c>
      <c r="B50" s="43">
        <v>1688358</v>
      </c>
      <c r="C50" s="43">
        <v>1552714</v>
      </c>
      <c r="D50" s="43">
        <v>780545</v>
      </c>
      <c r="E50" s="44">
        <v>772169</v>
      </c>
      <c r="F50" s="49">
        <v>135547</v>
      </c>
      <c r="G50" s="44">
        <v>67995</v>
      </c>
      <c r="H50" s="44">
        <v>67552</v>
      </c>
      <c r="I50" s="44">
        <v>97</v>
      </c>
      <c r="J50" s="44">
        <v>41</v>
      </c>
      <c r="K50" s="44">
        <v>56</v>
      </c>
      <c r="L50" s="45"/>
      <c r="M50" s="44">
        <v>1662125</v>
      </c>
      <c r="N50" s="46">
        <v>0.93417402421598861</v>
      </c>
      <c r="O50" s="50">
        <v>125500</v>
      </c>
      <c r="P50" s="46">
        <v>1.0800557768924304</v>
      </c>
      <c r="Q50" s="44">
        <v>340</v>
      </c>
      <c r="R50" s="47">
        <v>0.28529411764705881</v>
      </c>
    </row>
    <row r="51" spans="1:18" x14ac:dyDescent="0.45">
      <c r="A51" s="48" t="s">
        <v>58</v>
      </c>
      <c r="B51" s="43">
        <v>1601518</v>
      </c>
      <c r="C51" s="43">
        <v>1538553</v>
      </c>
      <c r="D51" s="43">
        <v>773231</v>
      </c>
      <c r="E51" s="44">
        <v>765322</v>
      </c>
      <c r="F51" s="49">
        <v>62938</v>
      </c>
      <c r="G51" s="44">
        <v>31570</v>
      </c>
      <c r="H51" s="44">
        <v>31368</v>
      </c>
      <c r="I51" s="44">
        <v>27</v>
      </c>
      <c r="J51" s="44">
        <v>10</v>
      </c>
      <c r="K51" s="44">
        <v>17</v>
      </c>
      <c r="L51" s="45"/>
      <c r="M51" s="44">
        <v>1617995</v>
      </c>
      <c r="N51" s="46">
        <v>0.95090096075698627</v>
      </c>
      <c r="O51" s="50">
        <v>55600</v>
      </c>
      <c r="P51" s="46">
        <v>1.1319784172661871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2397292</v>
      </c>
      <c r="C52" s="43">
        <v>2198121</v>
      </c>
      <c r="D52" s="43">
        <v>1105114</v>
      </c>
      <c r="E52" s="44">
        <v>1093007</v>
      </c>
      <c r="F52" s="49">
        <v>198936</v>
      </c>
      <c r="G52" s="44">
        <v>99897</v>
      </c>
      <c r="H52" s="44">
        <v>99039</v>
      </c>
      <c r="I52" s="44">
        <v>235</v>
      </c>
      <c r="J52" s="44">
        <v>115</v>
      </c>
      <c r="K52" s="44">
        <v>120</v>
      </c>
      <c r="L52" s="45"/>
      <c r="M52" s="44">
        <v>2373210</v>
      </c>
      <c r="N52" s="46">
        <v>0.92622271101166775</v>
      </c>
      <c r="O52" s="50">
        <v>197100</v>
      </c>
      <c r="P52" s="46">
        <v>1.0093150684931507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1954652</v>
      </c>
      <c r="C53" s="43">
        <v>1675012</v>
      </c>
      <c r="D53" s="43">
        <v>843018</v>
      </c>
      <c r="E53" s="44">
        <v>831994</v>
      </c>
      <c r="F53" s="49">
        <v>279158</v>
      </c>
      <c r="G53" s="44">
        <v>140391</v>
      </c>
      <c r="H53" s="44">
        <v>138767</v>
      </c>
      <c r="I53" s="44">
        <v>482</v>
      </c>
      <c r="J53" s="44">
        <v>242</v>
      </c>
      <c r="K53" s="44">
        <v>240</v>
      </c>
      <c r="L53" s="45"/>
      <c r="M53" s="44">
        <v>1942525</v>
      </c>
      <c r="N53" s="46">
        <v>0.8622859422658653</v>
      </c>
      <c r="O53" s="50">
        <v>305500</v>
      </c>
      <c r="P53" s="46">
        <v>0.91377414075286412</v>
      </c>
      <c r="Q53" s="44">
        <v>1160</v>
      </c>
      <c r="R53" s="47">
        <v>0.41551724137931034</v>
      </c>
    </row>
    <row r="55" spans="1:18" x14ac:dyDescent="0.45">
      <c r="A55" s="102" t="s">
        <v>127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128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129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130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131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132</v>
      </c>
    </row>
    <row r="61" spans="1:18" x14ac:dyDescent="0.45">
      <c r="A61" s="22" t="s">
        <v>133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134</v>
      </c>
    </row>
    <row r="2" spans="1:6" x14ac:dyDescent="0.45">
      <c r="D2" s="52" t="s">
        <v>135</v>
      </c>
    </row>
    <row r="3" spans="1:6" ht="36" x14ac:dyDescent="0.45">
      <c r="A3" s="48" t="s">
        <v>3</v>
      </c>
      <c r="B3" s="42" t="s">
        <v>136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137</v>
      </c>
    </row>
    <row r="54" spans="1:4" x14ac:dyDescent="0.45">
      <c r="A54" t="s">
        <v>138</v>
      </c>
    </row>
    <row r="55" spans="1:4" x14ac:dyDescent="0.45">
      <c r="A55" t="s">
        <v>139</v>
      </c>
    </row>
    <row r="56" spans="1:4" x14ac:dyDescent="0.45">
      <c r="A56" t="s">
        <v>140</v>
      </c>
    </row>
    <row r="57" spans="1:4" x14ac:dyDescent="0.45">
      <c r="A57" s="22" t="s">
        <v>141</v>
      </c>
    </row>
    <row r="58" spans="1:4" x14ac:dyDescent="0.45">
      <c r="A58" t="s">
        <v>142</v>
      </c>
    </row>
    <row r="59" spans="1:4" x14ac:dyDescent="0.45">
      <c r="A59" t="s">
        <v>143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DIGI-808455956-3697300</_dlc_DocId>
    <_dlc_DocIdUrl xmlns="89559dea-130d-4237-8e78-1ce7f44b9a24">
      <Url>https://digitalgojp.sharepoint.com/sites/digi_portal/_layouts/15/DocIdRedir.aspx?ID=DIGI-808455956-3697300</Url>
      <Description>DIGI-808455956-3697300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2022-05-10T04:07:07Z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0cfde478-646e-4f5c-96e2-2444c8006bdf</vt:lpwstr>
  </property>
</Properties>
</file>