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46296" windowHeight="25536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総接種回数!$A$1:$N$61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" i="11" l="1"/>
  <c r="L7" i="11"/>
  <c r="G5" i="10"/>
  <c r="G9" i="11" l="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8" i="11"/>
  <c r="N7" i="11"/>
  <c r="J7" i="11" l="1"/>
  <c r="K7" i="11"/>
  <c r="I7" i="11"/>
  <c r="Q2" i="12"/>
  <c r="N2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H54" i="11"/>
  <c r="H53" i="11"/>
  <c r="H52" i="11"/>
  <c r="H51" i="11"/>
  <c r="H50" i="11"/>
  <c r="H49" i="11"/>
  <c r="H46" i="11"/>
  <c r="H45" i="11"/>
  <c r="H44" i="11"/>
  <c r="H43" i="11"/>
  <c r="H42" i="11"/>
  <c r="H41" i="11"/>
  <c r="H38" i="11"/>
  <c r="H37" i="11"/>
  <c r="H36" i="11"/>
  <c r="H34" i="11"/>
  <c r="H33" i="11"/>
  <c r="H30" i="11"/>
  <c r="H29" i="11"/>
  <c r="H28" i="11"/>
  <c r="H27" i="11"/>
  <c r="H26" i="11"/>
  <c r="H24" i="11"/>
  <c r="H22" i="11"/>
  <c r="H21" i="11"/>
  <c r="H20" i="11"/>
  <c r="H18" i="11"/>
  <c r="H16" i="11"/>
  <c r="H14" i="11"/>
  <c r="H13" i="11"/>
  <c r="H12" i="11"/>
  <c r="H11" i="11"/>
  <c r="H10" i="11"/>
  <c r="H8" i="11"/>
  <c r="B4" i="13" l="1"/>
  <c r="O6" i="12"/>
  <c r="E16" i="11"/>
  <c r="F16" i="11" s="1"/>
  <c r="E28" i="11"/>
  <c r="F28" i="11" s="1"/>
  <c r="C31" i="11"/>
  <c r="D31" i="11" s="1"/>
  <c r="C34" i="11"/>
  <c r="D34" i="11" s="1"/>
  <c r="E40" i="11"/>
  <c r="F40" i="11" s="1"/>
  <c r="C43" i="11"/>
  <c r="C15" i="11"/>
  <c r="D15" i="11" s="1"/>
  <c r="C19" i="11"/>
  <c r="D19" i="11" s="1"/>
  <c r="C22" i="11"/>
  <c r="C46" i="11"/>
  <c r="Q6" i="12"/>
  <c r="E15" i="11"/>
  <c r="F15" i="11" s="1"/>
  <c r="E36" i="11"/>
  <c r="F36" i="11" s="1"/>
  <c r="C39" i="11"/>
  <c r="D39" i="11" s="1"/>
  <c r="C42" i="11"/>
  <c r="D42" i="11" s="1"/>
  <c r="C18" i="11"/>
  <c r="D18" i="11" s="1"/>
  <c r="C14" i="11"/>
  <c r="E24" i="11"/>
  <c r="F24" i="11" s="1"/>
  <c r="C27" i="11"/>
  <c r="C30" i="11"/>
  <c r="D30" i="11" s="1"/>
  <c r="E44" i="11"/>
  <c r="F44" i="11" s="1"/>
  <c r="C47" i="11"/>
  <c r="D47" i="11" s="1"/>
  <c r="G6" i="12"/>
  <c r="E32" i="11"/>
  <c r="F32" i="11" s="1"/>
  <c r="C35" i="11"/>
  <c r="D35" i="11" s="1"/>
  <c r="C38" i="11"/>
  <c r="D38" i="11" s="1"/>
  <c r="H6" i="12"/>
  <c r="E20" i="11"/>
  <c r="F20" i="11" s="1"/>
  <c r="C23" i="11"/>
  <c r="D23" i="11" s="1"/>
  <c r="C26" i="11"/>
  <c r="D26" i="11" s="1"/>
  <c r="J6" i="12"/>
  <c r="E14" i="11"/>
  <c r="F14" i="11" s="1"/>
  <c r="E18" i="11"/>
  <c r="F18" i="11" s="1"/>
  <c r="E22" i="11"/>
  <c r="F22" i="11" s="1"/>
  <c r="E26" i="11"/>
  <c r="F26" i="11" s="1"/>
  <c r="E30" i="11"/>
  <c r="F30" i="11" s="1"/>
  <c r="E34" i="11"/>
  <c r="F34" i="11" s="1"/>
  <c r="E38" i="11"/>
  <c r="F38" i="11" s="1"/>
  <c r="E42" i="11"/>
  <c r="F42" i="11" s="1"/>
  <c r="E46" i="11"/>
  <c r="F46" i="11" s="1"/>
  <c r="K6" i="12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C45" i="11"/>
  <c r="D45" i="11" s="1"/>
  <c r="D6" i="12"/>
  <c r="C8" i="11"/>
  <c r="D8" i="11" s="1"/>
  <c r="M6" i="12"/>
  <c r="C9" i="11"/>
  <c r="D9" i="11" s="1"/>
  <c r="C10" i="11"/>
  <c r="D10" i="11" s="1"/>
  <c r="C11" i="11"/>
  <c r="D11" i="11" s="1"/>
  <c r="C12" i="11"/>
  <c r="E13" i="11"/>
  <c r="F13" i="11" s="1"/>
  <c r="E17" i="11"/>
  <c r="F17" i="11" s="1"/>
  <c r="E21" i="11"/>
  <c r="F21" i="11" s="1"/>
  <c r="E25" i="11"/>
  <c r="F25" i="11" s="1"/>
  <c r="E29" i="11"/>
  <c r="F29" i="11" s="1"/>
  <c r="E33" i="11"/>
  <c r="F33" i="11" s="1"/>
  <c r="E37" i="11"/>
  <c r="F37" i="11" s="1"/>
  <c r="E41" i="11"/>
  <c r="F41" i="11" s="1"/>
  <c r="E45" i="11"/>
  <c r="F45" i="11" s="1"/>
  <c r="E8" i="11"/>
  <c r="F8" i="11" s="1"/>
  <c r="E6" i="12"/>
  <c r="E9" i="11"/>
  <c r="F9" i="11" s="1"/>
  <c r="E10" i="11"/>
  <c r="F10" i="11" s="1"/>
  <c r="E11" i="11"/>
  <c r="F11" i="11" s="1"/>
  <c r="E12" i="11"/>
  <c r="F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E19" i="11"/>
  <c r="F19" i="11" s="1"/>
  <c r="E23" i="11"/>
  <c r="F23" i="11" s="1"/>
  <c r="E27" i="11"/>
  <c r="F27" i="11" s="1"/>
  <c r="E31" i="11"/>
  <c r="F31" i="11" s="1"/>
  <c r="E35" i="11"/>
  <c r="F35" i="11" s="1"/>
  <c r="E39" i="11"/>
  <c r="F39" i="11" s="1"/>
  <c r="E43" i="11"/>
  <c r="F43" i="11" s="1"/>
  <c r="E47" i="11"/>
  <c r="F47" i="11" s="1"/>
  <c r="C48" i="11"/>
  <c r="D48" i="11" s="1"/>
  <c r="C49" i="11"/>
  <c r="C50" i="11"/>
  <c r="D50" i="11" s="1"/>
  <c r="C51" i="11"/>
  <c r="D51" i="11" s="1"/>
  <c r="C52" i="11"/>
  <c r="D52" i="11" s="1"/>
  <c r="C53" i="11"/>
  <c r="D53" i="11" s="1"/>
  <c r="C54" i="11"/>
  <c r="D54" i="11" s="1"/>
  <c r="E48" i="11"/>
  <c r="F48" i="11" s="1"/>
  <c r="E49" i="11"/>
  <c r="F49" i="11" s="1"/>
  <c r="E50" i="11"/>
  <c r="F50" i="11" s="1"/>
  <c r="E51" i="11"/>
  <c r="F51" i="11" s="1"/>
  <c r="E52" i="11"/>
  <c r="F52" i="11" s="1"/>
  <c r="E53" i="11"/>
  <c r="F53" i="11" s="1"/>
  <c r="E54" i="11"/>
  <c r="F54" i="11" s="1"/>
  <c r="H35" i="11"/>
  <c r="H23" i="11"/>
  <c r="H17" i="11"/>
  <c r="H47" i="11"/>
  <c r="H19" i="11"/>
  <c r="H39" i="11"/>
  <c r="H31" i="11"/>
  <c r="H9" i="11"/>
  <c r="H25" i="11"/>
  <c r="H15" i="11"/>
  <c r="G7" i="11"/>
  <c r="H7" i="11" s="1"/>
  <c r="B45" i="11"/>
  <c r="D46" i="11"/>
  <c r="H32" i="11"/>
  <c r="H40" i="11"/>
  <c r="H48" i="11"/>
  <c r="B30" i="11" l="1"/>
  <c r="B37" i="11"/>
  <c r="B47" i="11"/>
  <c r="B28" i="11"/>
  <c r="B39" i="11"/>
  <c r="B31" i="11"/>
  <c r="B23" i="11"/>
  <c r="B33" i="11"/>
  <c r="B8" i="11"/>
  <c r="B46" i="11"/>
  <c r="B14" i="11"/>
  <c r="B22" i="11"/>
  <c r="B11" i="11"/>
  <c r="B42" i="11"/>
  <c r="D22" i="11"/>
  <c r="B38" i="11"/>
  <c r="C7" i="11"/>
  <c r="D7" i="11" s="1"/>
  <c r="B20" i="11"/>
  <c r="B10" i="11"/>
  <c r="B16" i="11"/>
  <c r="B15" i="11"/>
  <c r="E7" i="11"/>
  <c r="F7" i="11" s="1"/>
  <c r="B19" i="11"/>
  <c r="B25" i="11"/>
  <c r="B24" i="11"/>
  <c r="B35" i="11"/>
  <c r="I6" i="12"/>
  <c r="R6" i="12" s="1"/>
  <c r="B26" i="11"/>
  <c r="D14" i="11"/>
  <c r="B51" i="11"/>
  <c r="B21" i="11"/>
  <c r="B32" i="11"/>
  <c r="B48" i="11"/>
  <c r="B52" i="11"/>
  <c r="B13" i="11"/>
  <c r="D41" i="11"/>
  <c r="B41" i="11"/>
  <c r="B34" i="11"/>
  <c r="B44" i="11"/>
  <c r="B18" i="11"/>
  <c r="B36" i="11"/>
  <c r="B12" i="11"/>
  <c r="B53" i="11"/>
  <c r="B40" i="11"/>
  <c r="B29" i="11"/>
  <c r="B50" i="11"/>
  <c r="D12" i="11"/>
  <c r="B9" i="11"/>
  <c r="B54" i="11"/>
  <c r="B6" i="12"/>
  <c r="C6" i="12"/>
  <c r="N6" i="12" s="1"/>
  <c r="D27" i="11"/>
  <c r="B27" i="11"/>
  <c r="D43" i="11"/>
  <c r="B43" i="11"/>
  <c r="B17" i="11"/>
  <c r="D49" i="11"/>
  <c r="B49" i="11"/>
  <c r="F6" i="12"/>
  <c r="P6" i="12" s="1"/>
  <c r="B7" i="11" l="1"/>
  <c r="H39" i="10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<sst xmlns="http://schemas.openxmlformats.org/spreadsheetml/2006/main" count="336" uniqueCount="144">
  <si>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</si>
  <si>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（5月9日公表時点）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</si>
  <si>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</si>
  <si>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</si>
  <si>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</si>
  <si>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</si>
  <si>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</si>
  <si>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</si>
  <si>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</si>
  <si>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</si>
  <si>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</si>
  <si>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</si>
  <si>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</si>
  <si>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</si>
  <si>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</si>
  <si>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</si>
  <si>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</si>
  <si>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</si>
  <si>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</si>
  <si>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</si>
  <si>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</si>
  <si>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</si>
  <si>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</si>
  <si>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</si>
  <si>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</si>
  <si>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</si>
  <si>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</si>
  <si>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</si>
  <si>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</si>
  <si>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</si>
  <si>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</si>
  <si>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</si>
  <si>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</si>
  <si>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</si>
  <si>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</si>
  <si>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</si>
  <si>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</si>
  <si>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</si>
  <si>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</si>
  <si>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</si>
  <si>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</si>
  <si>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</si>
  <si>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</si>
  <si>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</si>
  <si>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</si>
  <si>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</si>
  <si>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</si>
  <si>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</si>
  <si>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</si>
  <si>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</si>
  <si>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</si>
  <si>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</si>
  <si>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</si>
  <si>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</si>
  <si>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</si>
  <si>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</si>
  <si>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</si>
  <si>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</si>
  <si>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</si>
  <si>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</si>
  <si>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</si>
  <si>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</si>
  <si>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</si>
  <si>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</si>
  <si>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</si>
  <si>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</si>
  <si>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</si>
  <si>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</si>
  <si>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</si>
  <si>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</si>
  <si>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</si>
  <si>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</si>
  <si>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</si>
  <si>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</si>
  <si>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</si>
  <si>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</si>
  <si>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</si>
  <si>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</si>
  <si>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</si>
  <si>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</si>
  <si>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</si>
  <si>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</si>
  <si>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</si>
  <si>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</si>
  <si>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</si>
  <si>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</si>
  <si>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</si>
  <si>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</si>
  <si>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</si>
  <si>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</si>
  <si>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</si>
  <si>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</si>
  <si>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</si>
  <si>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</si>
  <si>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</si>
  <si>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接種回数（5月8日まで）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</si>
  <si>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</si>
  <si>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</si>
  <si>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</si>
  <si>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</si>
  <si>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</si>
  <si>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</si>
  <si>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</si>
  <si>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</si>
  <si>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</si>
  <si>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接種率</t>
    <rPh sb="0" eb="2">
      <t>セッシュ</t>
    </rPh>
    <rPh sb="2" eb="3">
      <t>リツ</t>
    </rPh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</si>
  <si>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</si>
  <si>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</si>
  <si>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</si>
  <si>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</si>
  <si>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</si>
  <si>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</si>
  <si>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</si>
  <si>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</si>
  <si>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（5月8日まで）</t>
  </si>
  <si>
    <t>ワクチン供給量
（5月8日まで）※4</t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</si>
  <si>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</si>
  <si>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</si>
  <si>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</si>
  <si>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※5※6</t>
    </r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</si>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</sst>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8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0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2" fillId="0" borderId="2" xfId="0" applyNumberFormat="1" applyFont="1" applyBorder="1" applyAlignment="1">
      <alignment horizontal="center" vertical="center" wrapText="1"/>
    </xf>
    <xf numFmtId="56" fontId="12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sqref="A1:H1"/>
    </sheetView>
  </sheetViews>
  <sheetFormatPr defaultRowHeight="18" x14ac:dyDescent="0.45"/>
  <cols>
    <col min="1" max="1" width="13.59765625" customWidth="1"/>
    <col min="2" max="3" width="13.59765625" style="1" customWidth="1"/>
    <col min="4" max="8" width="13.59765625" customWidth="1"/>
    <col min="10" max="10" width="10.5" bestFit="1" customWidth="1"/>
  </cols>
  <sheetData>
    <row r="1" spans="1:8" x14ac:dyDescent="0.45">
      <c r="A1" s="67" t="s">
        <v>0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57"/>
      <c r="H3" s="56" t="s">
        <v>1</v>
      </c>
    </row>
    <row r="4" spans="1:8" x14ac:dyDescent="0.45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45">
      <c r="A5" s="63" t="s">
        <v>3</v>
      </c>
      <c r="B5" s="68" t="s">
        <v>4</v>
      </c>
      <c r="C5" s="64" t="s">
        <v>5</v>
      </c>
      <c r="D5" s="69"/>
      <c r="E5" s="72" t="s">
        <v>6</v>
      </c>
      <c r="F5" s="73"/>
      <c r="G5" s="74">
        <v>44687</v>
      </c>
      <c r="H5" s="75"/>
    </row>
    <row r="6" spans="1:8" ht="21.75" customHeight="1" x14ac:dyDescent="0.45">
      <c r="A6" s="63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62" t="s">
        <v>10</v>
      </c>
      <c r="F7" s="8"/>
      <c r="G7" s="62" t="s">
        <v>10</v>
      </c>
      <c r="H7" s="9"/>
    </row>
    <row r="8" spans="1:8" ht="18.75" customHeight="1" x14ac:dyDescent="0.45">
      <c r="A8" s="63"/>
      <c r="B8" s="68"/>
      <c r="C8" s="81"/>
      <c r="D8" s="64" t="s">
        <v>11</v>
      </c>
      <c r="E8" s="63"/>
      <c r="F8" s="64" t="s">
        <v>12</v>
      </c>
      <c r="G8" s="63"/>
      <c r="H8" s="66" t="s">
        <v>12</v>
      </c>
    </row>
    <row r="9" spans="1:8" ht="35.1" customHeight="1" x14ac:dyDescent="0.45">
      <c r="A9" s="63"/>
      <c r="B9" s="68"/>
      <c r="C9" s="81"/>
      <c r="D9" s="65"/>
      <c r="E9" s="63"/>
      <c r="F9" s="65"/>
      <c r="G9" s="63"/>
      <c r="H9" s="65"/>
    </row>
    <row r="10" spans="1:8" x14ac:dyDescent="0.45">
      <c r="A10" s="10" t="s">
        <v>13</v>
      </c>
      <c r="B10" s="20">
        <v>126645025.00000003</v>
      </c>
      <c r="C10" s="21">
        <f>SUM(C11:C57)</f>
        <v>68607949</v>
      </c>
      <c r="D10" s="11">
        <f>C10/$B10</f>
        <v>0.5417342607812663</v>
      </c>
      <c r="E10" s="21">
        <f>SUM(E11:E57)</f>
        <v>1435781</v>
      </c>
      <c r="F10" s="11">
        <f>E10/$B10</f>
        <v>1.1337050152581988E-2</v>
      </c>
      <c r="G10" s="21">
        <f>SUM(G11:G57)</f>
        <v>431536</v>
      </c>
      <c r="H10" s="11">
        <f>G10/$B10</f>
        <v>3.4074453378646332E-3</v>
      </c>
    </row>
    <row r="11" spans="1:8" x14ac:dyDescent="0.45">
      <c r="A11" s="12" t="s">
        <v>14</v>
      </c>
      <c r="B11" s="20">
        <v>5226603</v>
      </c>
      <c r="C11" s="21">
        <v>2890448</v>
      </c>
      <c r="D11" s="11">
        <f t="shared" ref="D11:D57" si="0">C11/$B11</f>
        <v>0.55302612423403885</v>
      </c>
      <c r="E11" s="21">
        <v>53973</v>
      </c>
      <c r="F11" s="11">
        <f t="shared" ref="F11:F57" si="1">E11/$B11</f>
        <v>1.0326592626223955E-2</v>
      </c>
      <c r="G11" s="21">
        <v>24295</v>
      </c>
      <c r="H11" s="11">
        <f t="shared" ref="H11:H57" si="2">G11/$B11</f>
        <v>4.6483346831584496E-3</v>
      </c>
    </row>
    <row r="12" spans="1:8" x14ac:dyDescent="0.45">
      <c r="A12" s="12" t="s">
        <v>15</v>
      </c>
      <c r="B12" s="20">
        <v>1259615</v>
      </c>
      <c r="C12" s="21">
        <v>720140</v>
      </c>
      <c r="D12" s="11">
        <f t="shared" si="0"/>
        <v>0.57171437304255668</v>
      </c>
      <c r="E12" s="21">
        <v>16394</v>
      </c>
      <c r="F12" s="11">
        <f t="shared" si="1"/>
        <v>1.3015087943538303E-2</v>
      </c>
      <c r="G12" s="21">
        <v>5761</v>
      </c>
      <c r="H12" s="11">
        <f t="shared" si="2"/>
        <v>4.5736197171357918E-3</v>
      </c>
    </row>
    <row r="13" spans="1:8" x14ac:dyDescent="0.45">
      <c r="A13" s="12" t="s">
        <v>16</v>
      </c>
      <c r="B13" s="20">
        <v>1220823</v>
      </c>
      <c r="C13" s="21">
        <v>696580</v>
      </c>
      <c r="D13" s="11">
        <f t="shared" si="0"/>
        <v>0.57058230390482489</v>
      </c>
      <c r="E13" s="21">
        <v>14349</v>
      </c>
      <c r="F13" s="11">
        <f t="shared" si="1"/>
        <v>1.1753546582919883E-2</v>
      </c>
      <c r="G13" s="21">
        <v>4302</v>
      </c>
      <c r="H13" s="11">
        <f t="shared" si="2"/>
        <v>3.523852352060864E-3</v>
      </c>
    </row>
    <row r="14" spans="1:8" x14ac:dyDescent="0.45">
      <c r="A14" s="12" t="s">
        <v>17</v>
      </c>
      <c r="B14" s="20">
        <v>2281989</v>
      </c>
      <c r="C14" s="21">
        <v>1248587</v>
      </c>
      <c r="D14" s="11">
        <f t="shared" si="0"/>
        <v>0.54714856206581186</v>
      </c>
      <c r="E14" s="21">
        <v>28743</v>
      </c>
      <c r="F14" s="11">
        <f t="shared" si="1"/>
        <v>1.2595590951577768E-2</v>
      </c>
      <c r="G14" s="21">
        <v>9342</v>
      </c>
      <c r="H14" s="11">
        <f t="shared" si="2"/>
        <v>4.093797121721446E-3</v>
      </c>
    </row>
    <row r="15" spans="1:8" x14ac:dyDescent="0.45">
      <c r="A15" s="12" t="s">
        <v>18</v>
      </c>
      <c r="B15" s="20">
        <v>971288</v>
      </c>
      <c r="C15" s="21">
        <v>588283</v>
      </c>
      <c r="D15" s="11">
        <f t="shared" si="0"/>
        <v>0.60567308563474476</v>
      </c>
      <c r="E15" s="21">
        <v>20834</v>
      </c>
      <c r="F15" s="11">
        <f t="shared" si="1"/>
        <v>2.144986862804853E-2</v>
      </c>
      <c r="G15" s="21">
        <v>6558</v>
      </c>
      <c r="H15" s="11">
        <f t="shared" si="2"/>
        <v>6.7518593867112531E-3</v>
      </c>
    </row>
    <row r="16" spans="1:8" x14ac:dyDescent="0.45">
      <c r="A16" s="12" t="s">
        <v>19</v>
      </c>
      <c r="B16" s="20">
        <v>1069562</v>
      </c>
      <c r="C16" s="21">
        <v>648448</v>
      </c>
      <c r="D16" s="11">
        <f t="shared" si="0"/>
        <v>0.60627434407729519</v>
      </c>
      <c r="E16" s="21">
        <v>10872</v>
      </c>
      <c r="F16" s="11">
        <f t="shared" si="1"/>
        <v>1.0164908626147899E-2</v>
      </c>
      <c r="G16" s="21">
        <v>3160</v>
      </c>
      <c r="H16" s="11">
        <f t="shared" si="2"/>
        <v>2.9544804321769099E-3</v>
      </c>
    </row>
    <row r="17" spans="1:8" x14ac:dyDescent="0.45">
      <c r="A17" s="12" t="s">
        <v>20</v>
      </c>
      <c r="B17" s="20">
        <v>1862059.0000000002</v>
      </c>
      <c r="C17" s="21">
        <v>1100002</v>
      </c>
      <c r="D17" s="11">
        <f t="shared" si="0"/>
        <v>0.59074497639441059</v>
      </c>
      <c r="E17" s="21">
        <v>22918</v>
      </c>
      <c r="F17" s="11">
        <f t="shared" si="1"/>
        <v>1.2307880684768848E-2</v>
      </c>
      <c r="G17" s="21">
        <v>6674</v>
      </c>
      <c r="H17" s="11">
        <f t="shared" si="2"/>
        <v>3.5842043673159655E-3</v>
      </c>
    </row>
    <row r="18" spans="1:8" x14ac:dyDescent="0.45">
      <c r="A18" s="12" t="s">
        <v>21</v>
      </c>
      <c r="B18" s="20">
        <v>2907675</v>
      </c>
      <c r="C18" s="21">
        <v>1669752</v>
      </c>
      <c r="D18" s="11">
        <f t="shared" si="0"/>
        <v>0.57425675152828293</v>
      </c>
      <c r="E18" s="21">
        <v>33669</v>
      </c>
      <c r="F18" s="11">
        <f t="shared" si="1"/>
        <v>1.1579354639015708E-2</v>
      </c>
      <c r="G18" s="21">
        <v>11946</v>
      </c>
      <c r="H18" s="11">
        <f t="shared" si="2"/>
        <v>4.1084371533957539E-3</v>
      </c>
    </row>
    <row r="19" spans="1:8" x14ac:dyDescent="0.45">
      <c r="A19" s="12" t="s">
        <v>22</v>
      </c>
      <c r="B19" s="20">
        <v>1955401</v>
      </c>
      <c r="C19" s="21">
        <v>1060398</v>
      </c>
      <c r="D19" s="11">
        <f t="shared" si="0"/>
        <v>0.54229183681505733</v>
      </c>
      <c r="E19" s="21">
        <v>24817</v>
      </c>
      <c r="F19" s="11">
        <f t="shared" si="1"/>
        <v>1.2691514425941278E-2</v>
      </c>
      <c r="G19" s="21">
        <v>9438</v>
      </c>
      <c r="H19" s="11">
        <f t="shared" si="2"/>
        <v>4.8266314684302604E-3</v>
      </c>
    </row>
    <row r="20" spans="1:8" x14ac:dyDescent="0.45">
      <c r="A20" s="12" t="s">
        <v>23</v>
      </c>
      <c r="B20" s="20">
        <v>1958101</v>
      </c>
      <c r="C20" s="21">
        <v>1152919</v>
      </c>
      <c r="D20" s="11">
        <f t="shared" si="0"/>
        <v>0.58879444931594438</v>
      </c>
      <c r="E20" s="21">
        <v>15668</v>
      </c>
      <c r="F20" s="11">
        <f t="shared" si="1"/>
        <v>8.0016301508451307E-3</v>
      </c>
      <c r="G20" s="21">
        <v>3997</v>
      </c>
      <c r="H20" s="11">
        <f t="shared" si="2"/>
        <v>2.0412634486167975E-3</v>
      </c>
    </row>
    <row r="21" spans="1:8" x14ac:dyDescent="0.45">
      <c r="A21" s="12" t="s">
        <v>24</v>
      </c>
      <c r="B21" s="20">
        <v>7393799</v>
      </c>
      <c r="C21" s="21">
        <v>3914785</v>
      </c>
      <c r="D21" s="11">
        <f t="shared" si="0"/>
        <v>0.529468680444248</v>
      </c>
      <c r="E21" s="21">
        <v>111366</v>
      </c>
      <c r="F21" s="11">
        <f t="shared" si="1"/>
        <v>1.5062081076318143E-2</v>
      </c>
      <c r="G21" s="21">
        <v>30572</v>
      </c>
      <c r="H21" s="11">
        <f t="shared" si="2"/>
        <v>4.1348162155882247E-3</v>
      </c>
    </row>
    <row r="22" spans="1:8" x14ac:dyDescent="0.45">
      <c r="A22" s="12" t="s">
        <v>25</v>
      </c>
      <c r="B22" s="20">
        <v>6322892.0000000009</v>
      </c>
      <c r="C22" s="21">
        <v>3437737</v>
      </c>
      <c r="D22" s="11">
        <f t="shared" si="0"/>
        <v>0.54369693488359427</v>
      </c>
      <c r="E22" s="21">
        <v>76694</v>
      </c>
      <c r="F22" s="11">
        <f t="shared" si="1"/>
        <v>1.2129576149647976E-2</v>
      </c>
      <c r="G22" s="21">
        <v>18366</v>
      </c>
      <c r="H22" s="11">
        <f t="shared" si="2"/>
        <v>2.904683489770187E-3</v>
      </c>
    </row>
    <row r="23" spans="1:8" x14ac:dyDescent="0.45">
      <c r="A23" s="12" t="s">
        <v>26</v>
      </c>
      <c r="B23" s="20">
        <v>13843329.000000002</v>
      </c>
      <c r="C23" s="21">
        <v>7508574</v>
      </c>
      <c r="D23" s="11">
        <f t="shared" si="0"/>
        <v>0.54239655793776187</v>
      </c>
      <c r="E23" s="21">
        <v>145472</v>
      </c>
      <c r="F23" s="11">
        <f t="shared" si="1"/>
        <v>1.0508455011074285E-2</v>
      </c>
      <c r="G23" s="21">
        <v>36045</v>
      </c>
      <c r="H23" s="11">
        <f t="shared" si="2"/>
        <v>2.6037812147641651E-3</v>
      </c>
    </row>
    <row r="24" spans="1:8" x14ac:dyDescent="0.45">
      <c r="A24" s="12" t="s">
        <v>27</v>
      </c>
      <c r="B24" s="20">
        <v>9220206</v>
      </c>
      <c r="C24" s="21">
        <v>4982261</v>
      </c>
      <c r="D24" s="11">
        <f t="shared" si="0"/>
        <v>0.54036330641636421</v>
      </c>
      <c r="E24" s="21">
        <v>117035</v>
      </c>
      <c r="F24" s="11">
        <f t="shared" si="1"/>
        <v>1.2693317264278043E-2</v>
      </c>
      <c r="G24" s="21">
        <v>31760</v>
      </c>
      <c r="H24" s="11">
        <f t="shared" si="2"/>
        <v>3.4446085044086867E-3</v>
      </c>
    </row>
    <row r="25" spans="1:8" x14ac:dyDescent="0.45">
      <c r="A25" s="12" t="s">
        <v>28</v>
      </c>
      <c r="B25" s="20">
        <v>2213174</v>
      </c>
      <c r="C25" s="21">
        <v>1361839</v>
      </c>
      <c r="D25" s="11">
        <f t="shared" si="0"/>
        <v>0.61533300138172597</v>
      </c>
      <c r="E25" s="21">
        <v>29532</v>
      </c>
      <c r="F25" s="11">
        <f t="shared" si="1"/>
        <v>1.3343731672249899E-2</v>
      </c>
      <c r="G25" s="21">
        <v>9512</v>
      </c>
      <c r="H25" s="11">
        <f t="shared" si="2"/>
        <v>4.2978997584464662E-3</v>
      </c>
    </row>
    <row r="26" spans="1:8" x14ac:dyDescent="0.45">
      <c r="A26" s="12" t="s">
        <v>29</v>
      </c>
      <c r="B26" s="20">
        <v>1047674</v>
      </c>
      <c r="C26" s="21">
        <v>613586</v>
      </c>
      <c r="D26" s="11">
        <f t="shared" si="0"/>
        <v>0.58566500648102371</v>
      </c>
      <c r="E26" s="21">
        <v>17839</v>
      </c>
      <c r="F26" s="11">
        <f t="shared" si="1"/>
        <v>1.7027243207333578E-2</v>
      </c>
      <c r="G26" s="21">
        <v>4658</v>
      </c>
      <c r="H26" s="11">
        <f t="shared" si="2"/>
        <v>4.4460395122910374E-3</v>
      </c>
    </row>
    <row r="27" spans="1:8" x14ac:dyDescent="0.45">
      <c r="A27" s="12" t="s">
        <v>30</v>
      </c>
      <c r="B27" s="20">
        <v>1132656</v>
      </c>
      <c r="C27" s="21">
        <v>621242</v>
      </c>
      <c r="D27" s="11">
        <f t="shared" si="0"/>
        <v>0.54848250483818561</v>
      </c>
      <c r="E27" s="21">
        <v>13543</v>
      </c>
      <c r="F27" s="11">
        <f t="shared" si="1"/>
        <v>1.1956851859699679E-2</v>
      </c>
      <c r="G27" s="21">
        <v>3266</v>
      </c>
      <c r="H27" s="11">
        <f t="shared" si="2"/>
        <v>2.8834880140130806E-3</v>
      </c>
    </row>
    <row r="28" spans="1:8" x14ac:dyDescent="0.45">
      <c r="A28" s="12" t="s">
        <v>31</v>
      </c>
      <c r="B28" s="20">
        <v>774582.99999999988</v>
      </c>
      <c r="C28" s="21">
        <v>445275</v>
      </c>
      <c r="D28" s="11">
        <f t="shared" si="0"/>
        <v>0.57485769762569028</v>
      </c>
      <c r="E28" s="21">
        <v>7395</v>
      </c>
      <c r="F28" s="11">
        <f t="shared" si="1"/>
        <v>9.5470724247756541E-3</v>
      </c>
      <c r="G28" s="21">
        <v>1588</v>
      </c>
      <c r="H28" s="11">
        <f t="shared" si="2"/>
        <v>2.0501353631566925E-3</v>
      </c>
    </row>
    <row r="29" spans="1:8" x14ac:dyDescent="0.45">
      <c r="A29" s="12" t="s">
        <v>32</v>
      </c>
      <c r="B29" s="20">
        <v>820997</v>
      </c>
      <c r="C29" s="21">
        <v>471417</v>
      </c>
      <c r="D29" s="11">
        <f t="shared" si="0"/>
        <v>0.57420063654312992</v>
      </c>
      <c r="E29" s="21">
        <v>5675</v>
      </c>
      <c r="F29" s="11">
        <f t="shared" si="1"/>
        <v>6.9123273288452941E-3</v>
      </c>
      <c r="G29" s="21">
        <v>724</v>
      </c>
      <c r="H29" s="11">
        <f t="shared" si="2"/>
        <v>8.8185462309850102E-4</v>
      </c>
    </row>
    <row r="30" spans="1:8" x14ac:dyDescent="0.45">
      <c r="A30" s="12" t="s">
        <v>33</v>
      </c>
      <c r="B30" s="20">
        <v>2071737</v>
      </c>
      <c r="C30" s="21">
        <v>1207303</v>
      </c>
      <c r="D30" s="11">
        <f t="shared" si="0"/>
        <v>0.58274916169378643</v>
      </c>
      <c r="E30" s="21">
        <v>26492</v>
      </c>
      <c r="F30" s="11">
        <f t="shared" si="1"/>
        <v>1.278733738886741E-2</v>
      </c>
      <c r="G30" s="21">
        <v>5020</v>
      </c>
      <c r="H30" s="11">
        <f t="shared" si="2"/>
        <v>2.4230874864908047E-3</v>
      </c>
    </row>
    <row r="31" spans="1:8" x14ac:dyDescent="0.45">
      <c r="A31" s="12" t="s">
        <v>34</v>
      </c>
      <c r="B31" s="20">
        <v>2016791</v>
      </c>
      <c r="C31" s="21">
        <v>1170053</v>
      </c>
      <c r="D31" s="11">
        <f t="shared" si="0"/>
        <v>0.58015580196460614</v>
      </c>
      <c r="E31" s="21">
        <v>19854</v>
      </c>
      <c r="F31" s="11">
        <f t="shared" si="1"/>
        <v>9.8443517449254784E-3</v>
      </c>
      <c r="G31" s="21">
        <v>4249</v>
      </c>
      <c r="H31" s="11">
        <f t="shared" si="2"/>
        <v>2.106812257690559E-3</v>
      </c>
    </row>
    <row r="32" spans="1:8" x14ac:dyDescent="0.45">
      <c r="A32" s="12" t="s">
        <v>35</v>
      </c>
      <c r="B32" s="20">
        <v>3686259.9999999995</v>
      </c>
      <c r="C32" s="21">
        <v>2019626</v>
      </c>
      <c r="D32" s="11">
        <f t="shared" si="0"/>
        <v>0.54787942250410993</v>
      </c>
      <c r="E32" s="21">
        <v>57463</v>
      </c>
      <c r="F32" s="11">
        <f t="shared" si="1"/>
        <v>1.5588428379984051E-2</v>
      </c>
      <c r="G32" s="21">
        <v>17651</v>
      </c>
      <c r="H32" s="11">
        <f t="shared" si="2"/>
        <v>4.7883220391399415E-3</v>
      </c>
    </row>
    <row r="33" spans="1:8" x14ac:dyDescent="0.45">
      <c r="A33" s="12" t="s">
        <v>36</v>
      </c>
      <c r="B33" s="20">
        <v>7558801.9999999991</v>
      </c>
      <c r="C33" s="21">
        <v>3908727</v>
      </c>
      <c r="D33" s="11">
        <f t="shared" si="0"/>
        <v>0.51710932499620976</v>
      </c>
      <c r="E33" s="21">
        <v>82926</v>
      </c>
      <c r="F33" s="11">
        <f t="shared" si="1"/>
        <v>1.09707861113441E-2</v>
      </c>
      <c r="G33" s="21">
        <v>20238</v>
      </c>
      <c r="H33" s="11">
        <f t="shared" si="2"/>
        <v>2.6774084041359994E-3</v>
      </c>
    </row>
    <row r="34" spans="1:8" x14ac:dyDescent="0.45">
      <c r="A34" s="12" t="s">
        <v>37</v>
      </c>
      <c r="B34" s="20">
        <v>1800557</v>
      </c>
      <c r="C34" s="21">
        <v>968264</v>
      </c>
      <c r="D34" s="11">
        <f t="shared" si="0"/>
        <v>0.53775803820706591</v>
      </c>
      <c r="E34" s="21">
        <v>19641</v>
      </c>
      <c r="F34" s="11">
        <f t="shared" si="1"/>
        <v>1.0908291156569884E-2</v>
      </c>
      <c r="G34" s="21">
        <v>10084</v>
      </c>
      <c r="H34" s="11">
        <f t="shared" si="2"/>
        <v>5.6004891819586939E-3</v>
      </c>
    </row>
    <row r="35" spans="1:8" x14ac:dyDescent="0.45">
      <c r="A35" s="12" t="s">
        <v>38</v>
      </c>
      <c r="B35" s="20">
        <v>1418843</v>
      </c>
      <c r="C35" s="21">
        <v>750949</v>
      </c>
      <c r="D35" s="11">
        <f t="shared" si="0"/>
        <v>0.52926856600765548</v>
      </c>
      <c r="E35" s="21">
        <v>18625</v>
      </c>
      <c r="F35" s="11">
        <f t="shared" si="1"/>
        <v>1.3126892827465758E-2</v>
      </c>
      <c r="G35" s="21">
        <v>4212</v>
      </c>
      <c r="H35" s="11">
        <f t="shared" si="2"/>
        <v>2.9686159779482297E-3</v>
      </c>
    </row>
    <row r="36" spans="1:8" x14ac:dyDescent="0.45">
      <c r="A36" s="12" t="s">
        <v>39</v>
      </c>
      <c r="B36" s="20">
        <v>2530542</v>
      </c>
      <c r="C36" s="21">
        <v>1284930</v>
      </c>
      <c r="D36" s="11">
        <f t="shared" si="0"/>
        <v>0.50776869145029013</v>
      </c>
      <c r="E36" s="21">
        <v>26151</v>
      </c>
      <c r="F36" s="11">
        <f t="shared" si="1"/>
        <v>1.0334149759221542E-2</v>
      </c>
      <c r="G36" s="21">
        <v>10470</v>
      </c>
      <c r="H36" s="11">
        <f t="shared" si="2"/>
        <v>4.1374535573801977E-3</v>
      </c>
    </row>
    <row r="37" spans="1:8" x14ac:dyDescent="0.45">
      <c r="A37" s="12" t="s">
        <v>40</v>
      </c>
      <c r="B37" s="20">
        <v>8839511</v>
      </c>
      <c r="C37" s="21">
        <v>4221429</v>
      </c>
      <c r="D37" s="11">
        <f t="shared" si="0"/>
        <v>0.47756363445896499</v>
      </c>
      <c r="E37" s="21">
        <v>88543</v>
      </c>
      <c r="F37" s="11">
        <f t="shared" si="1"/>
        <v>1.0016730563489316E-2</v>
      </c>
      <c r="G37" s="21">
        <v>28155</v>
      </c>
      <c r="H37" s="11">
        <f t="shared" si="2"/>
        <v>3.185130942198047E-3</v>
      </c>
    </row>
    <row r="38" spans="1:8" x14ac:dyDescent="0.45">
      <c r="A38" s="12" t="s">
        <v>41</v>
      </c>
      <c r="B38" s="20">
        <v>5523625</v>
      </c>
      <c r="C38" s="21">
        <v>2864552</v>
      </c>
      <c r="D38" s="11">
        <f t="shared" si="0"/>
        <v>0.51860001357803975</v>
      </c>
      <c r="E38" s="21">
        <v>55734</v>
      </c>
      <c r="F38" s="11">
        <f t="shared" si="1"/>
        <v>1.0090112924030867E-2</v>
      </c>
      <c r="G38" s="21">
        <v>16448</v>
      </c>
      <c r="H38" s="11">
        <f t="shared" si="2"/>
        <v>2.9777546448211093E-3</v>
      </c>
    </row>
    <row r="39" spans="1:8" x14ac:dyDescent="0.45">
      <c r="A39" s="12" t="s">
        <v>42</v>
      </c>
      <c r="B39" s="20">
        <v>1344738.9999999998</v>
      </c>
      <c r="C39" s="21">
        <v>746067</v>
      </c>
      <c r="D39" s="11">
        <f t="shared" si="0"/>
        <v>0.55480431518681328</v>
      </c>
      <c r="E39" s="21">
        <v>13332</v>
      </c>
      <c r="F39" s="11">
        <f t="shared" si="1"/>
        <v>9.9141915271290584E-3</v>
      </c>
      <c r="G39" s="21">
        <v>5220</v>
      </c>
      <c r="H39" s="11">
        <f t="shared" si="2"/>
        <v>3.8817941622872549E-3</v>
      </c>
    </row>
    <row r="40" spans="1:8" x14ac:dyDescent="0.45">
      <c r="A40" s="12" t="s">
        <v>43</v>
      </c>
      <c r="B40" s="20">
        <v>944432</v>
      </c>
      <c r="C40" s="21">
        <v>542035</v>
      </c>
      <c r="D40" s="11">
        <f t="shared" si="0"/>
        <v>0.57392697409659987</v>
      </c>
      <c r="E40" s="21">
        <v>8832</v>
      </c>
      <c r="F40" s="11">
        <f t="shared" si="1"/>
        <v>9.3516526335405831E-3</v>
      </c>
      <c r="G40" s="21">
        <v>2286</v>
      </c>
      <c r="H40" s="11">
        <f t="shared" si="2"/>
        <v>2.4205024819150558E-3</v>
      </c>
    </row>
    <row r="41" spans="1:8" x14ac:dyDescent="0.45">
      <c r="A41" s="12" t="s">
        <v>44</v>
      </c>
      <c r="B41" s="20">
        <v>556788</v>
      </c>
      <c r="C41" s="21">
        <v>308041</v>
      </c>
      <c r="D41" s="11">
        <f t="shared" si="0"/>
        <v>0.55324647801317561</v>
      </c>
      <c r="E41" s="21">
        <v>4054</v>
      </c>
      <c r="F41" s="11">
        <f t="shared" si="1"/>
        <v>7.2810477237296783E-3</v>
      </c>
      <c r="G41" s="21">
        <v>905</v>
      </c>
      <c r="H41" s="11">
        <f t="shared" si="2"/>
        <v>1.6253942254502612E-3</v>
      </c>
    </row>
    <row r="42" spans="1:8" x14ac:dyDescent="0.45">
      <c r="A42" s="12" t="s">
        <v>45</v>
      </c>
      <c r="B42" s="20">
        <v>672814.99999999988</v>
      </c>
      <c r="C42" s="21">
        <v>375858</v>
      </c>
      <c r="D42" s="11">
        <f t="shared" si="0"/>
        <v>0.55863498881564777</v>
      </c>
      <c r="E42" s="21">
        <v>8364</v>
      </c>
      <c r="F42" s="11">
        <f t="shared" si="1"/>
        <v>1.2431351857494262E-2</v>
      </c>
      <c r="G42" s="21">
        <v>1431</v>
      </c>
      <c r="H42" s="11">
        <f t="shared" si="2"/>
        <v>2.1268848048869309E-3</v>
      </c>
    </row>
    <row r="43" spans="1:8" x14ac:dyDescent="0.45">
      <c r="A43" s="12" t="s">
        <v>46</v>
      </c>
      <c r="B43" s="20">
        <v>1893791</v>
      </c>
      <c r="C43" s="21">
        <v>1002829</v>
      </c>
      <c r="D43" s="11">
        <f t="shared" si="0"/>
        <v>0.52953520214215821</v>
      </c>
      <c r="E43" s="21">
        <v>18570</v>
      </c>
      <c r="F43" s="11">
        <f t="shared" si="1"/>
        <v>9.8057282984236379E-3</v>
      </c>
      <c r="G43" s="21">
        <v>5325</v>
      </c>
      <c r="H43" s="11">
        <f t="shared" si="2"/>
        <v>2.811820311745066E-3</v>
      </c>
    </row>
    <row r="44" spans="1:8" x14ac:dyDescent="0.45">
      <c r="A44" s="12" t="s">
        <v>47</v>
      </c>
      <c r="B44" s="20">
        <v>2812432.9999999995</v>
      </c>
      <c r="C44" s="21">
        <v>1522871</v>
      </c>
      <c r="D44" s="11">
        <f t="shared" si="0"/>
        <v>0.54147814365711122</v>
      </c>
      <c r="E44" s="21">
        <v>23909</v>
      </c>
      <c r="F44" s="11">
        <f t="shared" si="1"/>
        <v>8.5011802947839131E-3</v>
      </c>
      <c r="G44" s="21">
        <v>5741</v>
      </c>
      <c r="H44" s="11">
        <f t="shared" si="2"/>
        <v>2.0412930725816404E-3</v>
      </c>
    </row>
    <row r="45" spans="1:8" x14ac:dyDescent="0.45">
      <c r="A45" s="12" t="s">
        <v>48</v>
      </c>
      <c r="B45" s="20">
        <v>1356110</v>
      </c>
      <c r="C45" s="21">
        <v>823977</v>
      </c>
      <c r="D45" s="11">
        <f t="shared" si="0"/>
        <v>0.60760336550869765</v>
      </c>
      <c r="E45" s="21">
        <v>10296</v>
      </c>
      <c r="F45" s="11">
        <f t="shared" si="1"/>
        <v>7.5923044590778038E-3</v>
      </c>
      <c r="G45" s="21">
        <v>2487</v>
      </c>
      <c r="H45" s="11">
        <f t="shared" si="2"/>
        <v>1.833922026974213E-3</v>
      </c>
    </row>
    <row r="46" spans="1:8" x14ac:dyDescent="0.45">
      <c r="A46" s="12" t="s">
        <v>49</v>
      </c>
      <c r="B46" s="20">
        <v>734949</v>
      </c>
      <c r="C46" s="21">
        <v>421795</v>
      </c>
      <c r="D46" s="11">
        <f t="shared" si="0"/>
        <v>0.57391057066544748</v>
      </c>
      <c r="E46" s="21">
        <v>7494</v>
      </c>
      <c r="F46" s="11">
        <f t="shared" si="1"/>
        <v>1.0196625888326946E-2</v>
      </c>
      <c r="G46" s="21">
        <v>2728</v>
      </c>
      <c r="H46" s="11">
        <f t="shared" si="2"/>
        <v>3.711822180858808E-3</v>
      </c>
    </row>
    <row r="47" spans="1:8" x14ac:dyDescent="0.45">
      <c r="A47" s="12" t="s">
        <v>50</v>
      </c>
      <c r="B47" s="20">
        <v>973896</v>
      </c>
      <c r="C47" s="21">
        <v>519347</v>
      </c>
      <c r="D47" s="11">
        <f t="shared" si="0"/>
        <v>0.53326741253686227</v>
      </c>
      <c r="E47" s="21">
        <v>14394</v>
      </c>
      <c r="F47" s="11">
        <f t="shared" si="1"/>
        <v>1.4779812218142389E-2</v>
      </c>
      <c r="G47" s="21">
        <v>8835</v>
      </c>
      <c r="H47" s="11">
        <f t="shared" si="2"/>
        <v>9.0718105423987783E-3</v>
      </c>
    </row>
    <row r="48" spans="1:8" x14ac:dyDescent="0.45">
      <c r="A48" s="12" t="s">
        <v>51</v>
      </c>
      <c r="B48" s="20">
        <v>1356219</v>
      </c>
      <c r="C48" s="21">
        <v>758594</v>
      </c>
      <c r="D48" s="11">
        <f t="shared" si="0"/>
        <v>0.55934476659005661</v>
      </c>
      <c r="E48" s="21">
        <v>11485</v>
      </c>
      <c r="F48" s="11">
        <f t="shared" si="1"/>
        <v>8.4683963283216056E-3</v>
      </c>
      <c r="G48" s="21">
        <v>2455</v>
      </c>
      <c r="H48" s="11">
        <f t="shared" si="2"/>
        <v>1.8101796243821979E-3</v>
      </c>
    </row>
    <row r="49" spans="1:8" x14ac:dyDescent="0.45">
      <c r="A49" s="12" t="s">
        <v>52</v>
      </c>
      <c r="B49" s="20">
        <v>701167</v>
      </c>
      <c r="C49" s="21">
        <v>381864</v>
      </c>
      <c r="D49" s="11">
        <f t="shared" si="0"/>
        <v>0.54461205390441936</v>
      </c>
      <c r="E49" s="21">
        <v>8357</v>
      </c>
      <c r="F49" s="11">
        <f t="shared" si="1"/>
        <v>1.1918701250914546E-2</v>
      </c>
      <c r="G49" s="21">
        <v>3675</v>
      </c>
      <c r="H49" s="11">
        <f t="shared" si="2"/>
        <v>5.2412620673819507E-3</v>
      </c>
    </row>
    <row r="50" spans="1:8" x14ac:dyDescent="0.45">
      <c r="A50" s="12" t="s">
        <v>53</v>
      </c>
      <c r="B50" s="20">
        <v>5124170</v>
      </c>
      <c r="C50" s="21">
        <v>2706843</v>
      </c>
      <c r="D50" s="11">
        <f t="shared" si="0"/>
        <v>0.52825003854282737</v>
      </c>
      <c r="E50" s="21">
        <v>55303</v>
      </c>
      <c r="F50" s="11">
        <f t="shared" si="1"/>
        <v>1.0792577139322076E-2</v>
      </c>
      <c r="G50" s="21">
        <v>20974</v>
      </c>
      <c r="H50" s="11">
        <f t="shared" si="2"/>
        <v>4.0931506956248523E-3</v>
      </c>
    </row>
    <row r="51" spans="1:8" x14ac:dyDescent="0.45">
      <c r="A51" s="12" t="s">
        <v>54</v>
      </c>
      <c r="B51" s="20">
        <v>818222</v>
      </c>
      <c r="C51" s="21">
        <v>441036</v>
      </c>
      <c r="D51" s="11">
        <f t="shared" si="0"/>
        <v>0.53901752825027927</v>
      </c>
      <c r="E51" s="21">
        <v>7463</v>
      </c>
      <c r="F51" s="11">
        <f t="shared" si="1"/>
        <v>9.1209965021717826E-3</v>
      </c>
      <c r="G51" s="21">
        <v>2418</v>
      </c>
      <c r="H51" s="11">
        <f t="shared" si="2"/>
        <v>2.9551882007572516E-3</v>
      </c>
    </row>
    <row r="52" spans="1:8" x14ac:dyDescent="0.45">
      <c r="A52" s="12" t="s">
        <v>55</v>
      </c>
      <c r="B52" s="20">
        <v>1335937.9999999998</v>
      </c>
      <c r="C52" s="21">
        <v>784232</v>
      </c>
      <c r="D52" s="11">
        <f t="shared" si="0"/>
        <v>0.58702724228220182</v>
      </c>
      <c r="E52" s="21">
        <v>9976</v>
      </c>
      <c r="F52" s="11">
        <f t="shared" si="1"/>
        <v>7.4674124098573448E-3</v>
      </c>
      <c r="G52" s="21">
        <v>3511</v>
      </c>
      <c r="H52" s="11">
        <f t="shared" si="2"/>
        <v>2.6281159754419745E-3</v>
      </c>
    </row>
    <row r="53" spans="1:8" x14ac:dyDescent="0.45">
      <c r="A53" s="12" t="s">
        <v>56</v>
      </c>
      <c r="B53" s="20">
        <v>1758645</v>
      </c>
      <c r="C53" s="21">
        <v>1041535</v>
      </c>
      <c r="D53" s="11">
        <f t="shared" si="0"/>
        <v>0.59223720534843582</v>
      </c>
      <c r="E53" s="21">
        <v>14954</v>
      </c>
      <c r="F53" s="11">
        <f t="shared" si="1"/>
        <v>8.5031373585914161E-3</v>
      </c>
      <c r="G53" s="21">
        <v>6305</v>
      </c>
      <c r="H53" s="11">
        <f t="shared" si="2"/>
        <v>3.585146519053021E-3</v>
      </c>
    </row>
    <row r="54" spans="1:8" x14ac:dyDescent="0.45">
      <c r="A54" s="12" t="s">
        <v>57</v>
      </c>
      <c r="B54" s="20">
        <v>1141741</v>
      </c>
      <c r="C54" s="21">
        <v>621751</v>
      </c>
      <c r="D54" s="11">
        <f t="shared" si="0"/>
        <v>0.54456395977721739</v>
      </c>
      <c r="E54" s="21">
        <v>14202</v>
      </c>
      <c r="F54" s="11">
        <f t="shared" si="1"/>
        <v>1.2438898138894898E-2</v>
      </c>
      <c r="G54" s="21">
        <v>4301</v>
      </c>
      <c r="H54" s="11">
        <f t="shared" si="2"/>
        <v>3.7670539991118824E-3</v>
      </c>
    </row>
    <row r="55" spans="1:8" x14ac:dyDescent="0.45">
      <c r="A55" s="12" t="s">
        <v>58</v>
      </c>
      <c r="B55" s="20">
        <v>1087241</v>
      </c>
      <c r="C55" s="21">
        <v>586478</v>
      </c>
      <c r="D55" s="11">
        <f t="shared" si="0"/>
        <v>0.53941858336836079</v>
      </c>
      <c r="E55" s="21">
        <v>12308</v>
      </c>
      <c r="F55" s="11">
        <f t="shared" si="1"/>
        <v>1.1320397225638107E-2</v>
      </c>
      <c r="G55" s="21">
        <v>2764</v>
      </c>
      <c r="H55" s="11">
        <f t="shared" si="2"/>
        <v>2.5422146515813879E-3</v>
      </c>
    </row>
    <row r="56" spans="1:8" x14ac:dyDescent="0.45">
      <c r="A56" s="12" t="s">
        <v>59</v>
      </c>
      <c r="B56" s="20">
        <v>1617517</v>
      </c>
      <c r="C56" s="21">
        <v>897738</v>
      </c>
      <c r="D56" s="11">
        <f t="shared" si="0"/>
        <v>0.55500993188943304</v>
      </c>
      <c r="E56" s="21">
        <v>19389</v>
      </c>
      <c r="F56" s="11">
        <f t="shared" si="1"/>
        <v>1.1986891018765182E-2</v>
      </c>
      <c r="G56" s="21">
        <v>8269</v>
      </c>
      <c r="H56" s="11">
        <f t="shared" si="2"/>
        <v>5.1121564719257976E-3</v>
      </c>
    </row>
    <row r="57" spans="1:8" x14ac:dyDescent="0.45">
      <c r="A57" s="12" t="s">
        <v>60</v>
      </c>
      <c r="B57" s="20">
        <v>1485118</v>
      </c>
      <c r="C57" s="21">
        <v>596952</v>
      </c>
      <c r="D57" s="11">
        <f t="shared" si="0"/>
        <v>0.40195593885469033</v>
      </c>
      <c r="E57" s="21">
        <v>10882</v>
      </c>
      <c r="F57" s="11">
        <f t="shared" si="1"/>
        <v>7.3273638862366491E-3</v>
      </c>
      <c r="G57" s="21">
        <v>3415</v>
      </c>
      <c r="H57" s="11">
        <f t="shared" si="2"/>
        <v>2.2994805799943169E-3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64</v>
      </c>
    </row>
    <row r="63" spans="1:8" x14ac:dyDescent="0.45">
      <c r="A63" s="57" t="s">
        <v>65</v>
      </c>
      <c r="B63" s="60"/>
      <c r="C63" s="60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A3" sqref="A3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3.59765625" customWidth="1"/>
    <col min="10" max="10" width="9.5" bestFit="1" customWidth="1"/>
  </cols>
  <sheetData>
    <row r="1" spans="1:8" x14ac:dyDescent="0.45">
      <c r="A1" s="67" t="s">
        <v>66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58"/>
      <c r="H3" s="56" t="str">
        <f>'進捗状況 (都道府県別)'!H3</f>
        <v>（5月9日公表時点）</v>
      </c>
    </row>
    <row r="4" spans="1:8" x14ac:dyDescent="0.45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45">
      <c r="A5" s="82" t="s">
        <v>68</v>
      </c>
      <c r="B5" s="68" t="s">
        <v>4</v>
      </c>
      <c r="C5" s="64" t="s">
        <v>5</v>
      </c>
      <c r="D5" s="69"/>
      <c r="E5" s="83" t="str">
        <f>'進捗状況 (都道府県別)'!E5</f>
        <v>直近1週間</v>
      </c>
      <c r="F5" s="84"/>
      <c r="G5" s="85">
        <f>'進捗状況 (都道府県別)'!G5:H5</f>
        <v>44687</v>
      </c>
      <c r="H5" s="86"/>
    </row>
    <row r="6" spans="1:8" ht="23.25" customHeight="1" x14ac:dyDescent="0.45">
      <c r="A6" s="82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80" t="s">
        <v>10</v>
      </c>
      <c r="F7" s="8"/>
      <c r="G7" s="80" t="s">
        <v>10</v>
      </c>
      <c r="H7" s="9"/>
    </row>
    <row r="8" spans="1:8" ht="18.75" customHeight="1" x14ac:dyDescent="0.45">
      <c r="A8" s="63"/>
      <c r="B8" s="68"/>
      <c r="C8" s="81"/>
      <c r="D8" s="66" t="s">
        <v>11</v>
      </c>
      <c r="E8" s="81"/>
      <c r="F8" s="64" t="s">
        <v>12</v>
      </c>
      <c r="G8" s="81"/>
      <c r="H8" s="66" t="s">
        <v>12</v>
      </c>
    </row>
    <row r="9" spans="1:8" ht="35.1" customHeight="1" x14ac:dyDescent="0.45">
      <c r="A9" s="63"/>
      <c r="B9" s="68"/>
      <c r="C9" s="81"/>
      <c r="D9" s="65"/>
      <c r="E9" s="81"/>
      <c r="F9" s="65"/>
      <c r="G9" s="81"/>
      <c r="H9" s="65"/>
    </row>
    <row r="10" spans="1:8" x14ac:dyDescent="0.45">
      <c r="A10" s="10" t="s">
        <v>69</v>
      </c>
      <c r="B10" s="20">
        <v>27549031.999999996</v>
      </c>
      <c r="C10" s="21">
        <f>SUM(C11:C30)</f>
        <v>14124071</v>
      </c>
      <c r="D10" s="11">
        <f>C10/$B10</f>
        <v>0.51268846760205589</v>
      </c>
      <c r="E10" s="21">
        <f>SUM(E11:E30)</f>
        <v>327487</v>
      </c>
      <c r="F10" s="11">
        <f>E10/$B10</f>
        <v>1.1887423122525685E-2</v>
      </c>
      <c r="G10" s="21">
        <f>SUM(G11:G30)</f>
        <v>106308</v>
      </c>
      <c r="H10" s="11">
        <f>G10/$B10</f>
        <v>3.8588651681118963E-3</v>
      </c>
    </row>
    <row r="11" spans="1:8" x14ac:dyDescent="0.45">
      <c r="A11" s="12" t="s">
        <v>70</v>
      </c>
      <c r="B11" s="20">
        <v>1961575</v>
      </c>
      <c r="C11" s="21">
        <v>985180</v>
      </c>
      <c r="D11" s="11">
        <f t="shared" ref="D11:D30" si="0">C11/$B11</f>
        <v>0.50223927201356056</v>
      </c>
      <c r="E11" s="21">
        <v>20472</v>
      </c>
      <c r="F11" s="11">
        <f t="shared" ref="F11:F30" si="1">E11/$B11</f>
        <v>1.0436511476747002E-2</v>
      </c>
      <c r="G11" s="21">
        <v>11484</v>
      </c>
      <c r="H11" s="11">
        <f t="shared" ref="H11:H30" si="2">G11/$B11</f>
        <v>5.8544791812701526E-3</v>
      </c>
    </row>
    <row r="12" spans="1:8" x14ac:dyDescent="0.45">
      <c r="A12" s="12" t="s">
        <v>71</v>
      </c>
      <c r="B12" s="20">
        <v>1065932</v>
      </c>
      <c r="C12" s="21">
        <v>535158</v>
      </c>
      <c r="D12" s="11">
        <f t="shared" si="0"/>
        <v>0.50205641635676568</v>
      </c>
      <c r="E12" s="21">
        <v>13230</v>
      </c>
      <c r="F12" s="11">
        <f t="shared" si="1"/>
        <v>1.2411673540150778E-2</v>
      </c>
      <c r="G12" s="21">
        <v>4520</v>
      </c>
      <c r="H12" s="11">
        <f t="shared" si="2"/>
        <v>4.2404205896811433E-3</v>
      </c>
    </row>
    <row r="13" spans="1:8" x14ac:dyDescent="0.45">
      <c r="A13" s="12" t="s">
        <v>72</v>
      </c>
      <c r="B13" s="20">
        <v>1324589</v>
      </c>
      <c r="C13" s="21">
        <v>670857</v>
      </c>
      <c r="D13" s="11">
        <f t="shared" si="0"/>
        <v>0.50646426929409805</v>
      </c>
      <c r="E13" s="21">
        <v>26673</v>
      </c>
      <c r="F13" s="11">
        <f t="shared" si="1"/>
        <v>2.0136812248931556E-2</v>
      </c>
      <c r="G13" s="21">
        <v>5908</v>
      </c>
      <c r="H13" s="11">
        <f t="shared" si="2"/>
        <v>4.460251444032828E-3</v>
      </c>
    </row>
    <row r="14" spans="1:8" x14ac:dyDescent="0.45">
      <c r="A14" s="12" t="s">
        <v>73</v>
      </c>
      <c r="B14" s="20">
        <v>974726</v>
      </c>
      <c r="C14" s="21">
        <v>539572</v>
      </c>
      <c r="D14" s="11">
        <f t="shared" si="0"/>
        <v>0.55356274481238832</v>
      </c>
      <c r="E14" s="21">
        <v>13281</v>
      </c>
      <c r="F14" s="11">
        <f t="shared" si="1"/>
        <v>1.3625367539185371E-2</v>
      </c>
      <c r="G14" s="21">
        <v>3315</v>
      </c>
      <c r="H14" s="11">
        <f t="shared" si="2"/>
        <v>3.4009557557713654E-3</v>
      </c>
    </row>
    <row r="15" spans="1:8" x14ac:dyDescent="0.45">
      <c r="A15" s="12" t="s">
        <v>74</v>
      </c>
      <c r="B15" s="20">
        <v>3759920</v>
      </c>
      <c r="C15" s="21">
        <v>2044925</v>
      </c>
      <c r="D15" s="11">
        <f t="shared" si="0"/>
        <v>0.54387460371497265</v>
      </c>
      <c r="E15" s="21">
        <v>49284</v>
      </c>
      <c r="F15" s="11">
        <f t="shared" si="1"/>
        <v>1.3107725696291411E-2</v>
      </c>
      <c r="G15" s="21">
        <v>13967</v>
      </c>
      <c r="H15" s="11">
        <f t="shared" si="2"/>
        <v>3.7147066958871464E-3</v>
      </c>
    </row>
    <row r="16" spans="1:8" x14ac:dyDescent="0.45">
      <c r="A16" s="12" t="s">
        <v>75</v>
      </c>
      <c r="B16" s="20">
        <v>1521562.0000000002</v>
      </c>
      <c r="C16" s="21">
        <v>790116</v>
      </c>
      <c r="D16" s="11">
        <f t="shared" si="0"/>
        <v>0.51927952985156034</v>
      </c>
      <c r="E16" s="21">
        <v>17405</v>
      </c>
      <c r="F16" s="11">
        <f t="shared" si="1"/>
        <v>1.143890291687095E-2</v>
      </c>
      <c r="G16" s="21">
        <v>4534</v>
      </c>
      <c r="H16" s="11">
        <f t="shared" si="2"/>
        <v>2.9798325667964891E-3</v>
      </c>
    </row>
    <row r="17" spans="1:8" x14ac:dyDescent="0.45">
      <c r="A17" s="12" t="s">
        <v>76</v>
      </c>
      <c r="B17" s="20">
        <v>718601</v>
      </c>
      <c r="C17" s="21">
        <v>403419</v>
      </c>
      <c r="D17" s="11">
        <f t="shared" si="0"/>
        <v>0.56139498831757817</v>
      </c>
      <c r="E17" s="21">
        <v>7135</v>
      </c>
      <c r="F17" s="11">
        <f t="shared" si="1"/>
        <v>9.9290148496871001E-3</v>
      </c>
      <c r="G17" s="21">
        <v>2338</v>
      </c>
      <c r="H17" s="11">
        <f t="shared" si="2"/>
        <v>3.2535440390425285E-3</v>
      </c>
    </row>
    <row r="18" spans="1:8" x14ac:dyDescent="0.45">
      <c r="A18" s="12" t="s">
        <v>77</v>
      </c>
      <c r="B18" s="20">
        <v>784774</v>
      </c>
      <c r="C18" s="21">
        <v>446498</v>
      </c>
      <c r="D18" s="11">
        <f t="shared" si="0"/>
        <v>0.56895106106981119</v>
      </c>
      <c r="E18" s="21">
        <v>5350</v>
      </c>
      <c r="F18" s="11">
        <f t="shared" si="1"/>
        <v>6.8172492972499088E-3</v>
      </c>
      <c r="G18" s="21">
        <v>1600</v>
      </c>
      <c r="H18" s="11">
        <f t="shared" si="2"/>
        <v>2.0388035281495055E-3</v>
      </c>
    </row>
    <row r="19" spans="1:8" x14ac:dyDescent="0.45">
      <c r="A19" s="12" t="s">
        <v>78</v>
      </c>
      <c r="B19" s="20">
        <v>694295.99999999988</v>
      </c>
      <c r="C19" s="21">
        <v>362699</v>
      </c>
      <c r="D19" s="11">
        <f t="shared" si="0"/>
        <v>0.5223982278451843</v>
      </c>
      <c r="E19" s="21">
        <v>10875</v>
      </c>
      <c r="F19" s="11">
        <f t="shared" si="1"/>
        <v>1.5663348197310661E-2</v>
      </c>
      <c r="G19" s="21">
        <v>2676</v>
      </c>
      <c r="H19" s="11">
        <f t="shared" si="2"/>
        <v>3.8542638874485818E-3</v>
      </c>
    </row>
    <row r="20" spans="1:8" x14ac:dyDescent="0.45">
      <c r="A20" s="12" t="s">
        <v>79</v>
      </c>
      <c r="B20" s="20">
        <v>799966</v>
      </c>
      <c r="C20" s="21">
        <v>460896</v>
      </c>
      <c r="D20" s="11">
        <f t="shared" si="0"/>
        <v>0.57614448614066094</v>
      </c>
      <c r="E20" s="21">
        <v>13444</v>
      </c>
      <c r="F20" s="11">
        <f t="shared" si="1"/>
        <v>1.6805714242855322E-2</v>
      </c>
      <c r="G20" s="21">
        <v>2821</v>
      </c>
      <c r="H20" s="11">
        <f t="shared" si="2"/>
        <v>3.5263998719945598E-3</v>
      </c>
    </row>
    <row r="21" spans="1:8" x14ac:dyDescent="0.45">
      <c r="A21" s="12" t="s">
        <v>80</v>
      </c>
      <c r="B21" s="20">
        <v>2300944</v>
      </c>
      <c r="C21" s="21">
        <v>1153600</v>
      </c>
      <c r="D21" s="11">
        <f t="shared" si="0"/>
        <v>0.50135944203770277</v>
      </c>
      <c r="E21" s="21">
        <v>27920</v>
      </c>
      <c r="F21" s="11">
        <f t="shared" si="1"/>
        <v>1.2134150157500573E-2</v>
      </c>
      <c r="G21" s="21">
        <v>7688</v>
      </c>
      <c r="H21" s="11">
        <f t="shared" si="2"/>
        <v>3.3412373356326796E-3</v>
      </c>
    </row>
    <row r="22" spans="1:8" x14ac:dyDescent="0.45">
      <c r="A22" s="12" t="s">
        <v>81</v>
      </c>
      <c r="B22" s="20">
        <v>1400720</v>
      </c>
      <c r="C22" s="21">
        <v>695185</v>
      </c>
      <c r="D22" s="11">
        <f t="shared" si="0"/>
        <v>0.49630547147181447</v>
      </c>
      <c r="E22" s="21">
        <v>16084</v>
      </c>
      <c r="F22" s="11">
        <f t="shared" si="1"/>
        <v>1.1482666057456166E-2</v>
      </c>
      <c r="G22" s="21">
        <v>8064</v>
      </c>
      <c r="H22" s="11">
        <f t="shared" si="2"/>
        <v>5.7570392369638472E-3</v>
      </c>
    </row>
    <row r="23" spans="1:8" x14ac:dyDescent="0.45">
      <c r="A23" s="12" t="s">
        <v>82</v>
      </c>
      <c r="B23" s="20">
        <v>2739963</v>
      </c>
      <c r="C23" s="21">
        <v>1186387</v>
      </c>
      <c r="D23" s="11">
        <f t="shared" si="0"/>
        <v>0.43299380320099212</v>
      </c>
      <c r="E23" s="21">
        <v>28400</v>
      </c>
      <c r="F23" s="11">
        <f t="shared" si="1"/>
        <v>1.0365103470375329E-2</v>
      </c>
      <c r="G23" s="21">
        <v>7192</v>
      </c>
      <c r="H23" s="11">
        <f t="shared" si="2"/>
        <v>2.6248529633429358E-3</v>
      </c>
    </row>
    <row r="24" spans="1:8" x14ac:dyDescent="0.45">
      <c r="A24" s="12" t="s">
        <v>83</v>
      </c>
      <c r="B24" s="20">
        <v>831479.00000000012</v>
      </c>
      <c r="C24" s="21">
        <v>419303</v>
      </c>
      <c r="D24" s="11">
        <f t="shared" si="0"/>
        <v>0.5042857366211293</v>
      </c>
      <c r="E24" s="21">
        <v>8032</v>
      </c>
      <c r="F24" s="11">
        <f t="shared" si="1"/>
        <v>9.6598951987963595E-3</v>
      </c>
      <c r="G24" s="21">
        <v>3905</v>
      </c>
      <c r="H24" s="11">
        <f t="shared" si="2"/>
        <v>4.6964505417454918E-3</v>
      </c>
    </row>
    <row r="25" spans="1:8" x14ac:dyDescent="0.45">
      <c r="A25" s="12" t="s">
        <v>84</v>
      </c>
      <c r="B25" s="20">
        <v>1526835</v>
      </c>
      <c r="C25" s="21">
        <v>755366</v>
      </c>
      <c r="D25" s="11">
        <f t="shared" si="0"/>
        <v>0.49472667315066787</v>
      </c>
      <c r="E25" s="21">
        <v>14067</v>
      </c>
      <c r="F25" s="11">
        <f t="shared" si="1"/>
        <v>9.2131762764149361E-3</v>
      </c>
      <c r="G25" s="21">
        <v>3710</v>
      </c>
      <c r="H25" s="11">
        <f t="shared" si="2"/>
        <v>2.4298630827823569E-3</v>
      </c>
    </row>
    <row r="26" spans="1:8" x14ac:dyDescent="0.45">
      <c r="A26" s="12" t="s">
        <v>85</v>
      </c>
      <c r="B26" s="20">
        <v>708155</v>
      </c>
      <c r="C26" s="21">
        <v>351890</v>
      </c>
      <c r="D26" s="11">
        <f t="shared" si="0"/>
        <v>0.49691098700143332</v>
      </c>
      <c r="E26" s="21">
        <v>7663</v>
      </c>
      <c r="F26" s="11">
        <f t="shared" si="1"/>
        <v>1.0821077306521877E-2</v>
      </c>
      <c r="G26" s="21">
        <v>2701</v>
      </c>
      <c r="H26" s="11">
        <f t="shared" si="2"/>
        <v>3.8141367356016691E-3</v>
      </c>
    </row>
    <row r="27" spans="1:8" x14ac:dyDescent="0.45">
      <c r="A27" s="12" t="s">
        <v>86</v>
      </c>
      <c r="B27" s="20">
        <v>1194817</v>
      </c>
      <c r="C27" s="21">
        <v>608061</v>
      </c>
      <c r="D27" s="11">
        <f t="shared" si="0"/>
        <v>0.50891559125790808</v>
      </c>
      <c r="E27" s="21">
        <v>8980</v>
      </c>
      <c r="F27" s="11">
        <f t="shared" si="1"/>
        <v>7.5157953058920318E-3</v>
      </c>
      <c r="G27" s="21">
        <v>2745</v>
      </c>
      <c r="H27" s="11">
        <f t="shared" si="2"/>
        <v>2.2974229526362615E-3</v>
      </c>
    </row>
    <row r="28" spans="1:8" x14ac:dyDescent="0.45">
      <c r="A28" s="12" t="s">
        <v>87</v>
      </c>
      <c r="B28" s="20">
        <v>944709</v>
      </c>
      <c r="C28" s="21">
        <v>504801</v>
      </c>
      <c r="D28" s="11">
        <f t="shared" si="0"/>
        <v>0.53434549686728927</v>
      </c>
      <c r="E28" s="21">
        <v>13824</v>
      </c>
      <c r="F28" s="11">
        <f t="shared" si="1"/>
        <v>1.4633077487353249E-2</v>
      </c>
      <c r="G28" s="21">
        <v>8646</v>
      </c>
      <c r="H28" s="11">
        <f t="shared" si="2"/>
        <v>9.1520245916996666E-3</v>
      </c>
    </row>
    <row r="29" spans="1:8" x14ac:dyDescent="0.45">
      <c r="A29" s="12" t="s">
        <v>88</v>
      </c>
      <c r="B29" s="20">
        <v>1562767</v>
      </c>
      <c r="C29" s="21">
        <v>800385</v>
      </c>
      <c r="D29" s="11">
        <f t="shared" si="0"/>
        <v>0.51215888229019424</v>
      </c>
      <c r="E29" s="21">
        <v>18785</v>
      </c>
      <c r="F29" s="11">
        <f t="shared" si="1"/>
        <v>1.2020345963281795E-2</v>
      </c>
      <c r="G29" s="21">
        <v>5157</v>
      </c>
      <c r="H29" s="11">
        <f t="shared" si="2"/>
        <v>3.2999161103350661E-3</v>
      </c>
    </row>
    <row r="30" spans="1:8" x14ac:dyDescent="0.45">
      <c r="A30" s="12" t="s">
        <v>89</v>
      </c>
      <c r="B30" s="20">
        <v>732702</v>
      </c>
      <c r="C30" s="21">
        <v>409773</v>
      </c>
      <c r="D30" s="11">
        <f t="shared" si="0"/>
        <v>0.55926283809788968</v>
      </c>
      <c r="E30" s="21">
        <v>6583</v>
      </c>
      <c r="F30" s="11">
        <f t="shared" si="1"/>
        <v>8.9845530652297931E-3</v>
      </c>
      <c r="G30" s="21">
        <v>3337</v>
      </c>
      <c r="H30" s="11">
        <f t="shared" si="2"/>
        <v>4.5543754486817283E-3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82"/>
      <c r="B34" s="68" t="s">
        <v>4</v>
      </c>
      <c r="C34" s="64" t="s">
        <v>5</v>
      </c>
      <c r="D34" s="69"/>
      <c r="E34" s="83" t="str">
        <f>E5</f>
        <v>直近1週間</v>
      </c>
      <c r="F34" s="84"/>
      <c r="G34" s="83">
        <f>'進捗状況 (都道府県別)'!G5:H5</f>
        <v>44687</v>
      </c>
      <c r="H34" s="84"/>
    </row>
    <row r="35" spans="1:8" ht="24" customHeight="1" x14ac:dyDescent="0.45">
      <c r="A35" s="82"/>
      <c r="B35" s="68"/>
      <c r="C35" s="70"/>
      <c r="D35" s="71"/>
      <c r="E35" s="76" t="s">
        <v>7</v>
      </c>
      <c r="F35" s="77"/>
      <c r="G35" s="78" t="s">
        <v>8</v>
      </c>
      <c r="H35" s="79"/>
    </row>
    <row r="36" spans="1:8" ht="18.75" customHeight="1" x14ac:dyDescent="0.45">
      <c r="A36" s="63"/>
      <c r="B36" s="68"/>
      <c r="C36" s="80" t="s">
        <v>9</v>
      </c>
      <c r="D36" s="8"/>
      <c r="E36" s="80" t="s">
        <v>10</v>
      </c>
      <c r="F36" s="8"/>
      <c r="G36" s="80" t="s">
        <v>10</v>
      </c>
      <c r="H36" s="9"/>
    </row>
    <row r="37" spans="1:8" ht="18.75" customHeight="1" x14ac:dyDescent="0.45">
      <c r="A37" s="63"/>
      <c r="B37" s="68"/>
      <c r="C37" s="81"/>
      <c r="D37" s="66" t="s">
        <v>11</v>
      </c>
      <c r="E37" s="81"/>
      <c r="F37" s="64" t="s">
        <v>12</v>
      </c>
      <c r="G37" s="81"/>
      <c r="H37" s="66" t="s">
        <v>12</v>
      </c>
    </row>
    <row r="38" spans="1:8" ht="35.1" customHeight="1" x14ac:dyDescent="0.45">
      <c r="A38" s="63"/>
      <c r="B38" s="68"/>
      <c r="C38" s="81"/>
      <c r="D38" s="65"/>
      <c r="E38" s="81"/>
      <c r="F38" s="65"/>
      <c r="G38" s="81"/>
      <c r="H38" s="65"/>
    </row>
    <row r="39" spans="1:8" x14ac:dyDescent="0.45">
      <c r="A39" s="10" t="s">
        <v>69</v>
      </c>
      <c r="B39" s="20">
        <v>9572763</v>
      </c>
      <c r="C39" s="21">
        <v>5128237</v>
      </c>
      <c r="D39" s="11">
        <f>C39/$B39</f>
        <v>0.53571126747836539</v>
      </c>
      <c r="E39" s="21">
        <v>103639</v>
      </c>
      <c r="F39" s="11">
        <f>E39/$B39</f>
        <v>1.0826445823426319E-2</v>
      </c>
      <c r="G39" s="21">
        <v>23122</v>
      </c>
      <c r="H39" s="11">
        <f>G39/$B39</f>
        <v>2.4153945940163777E-3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7" t="s">
        <v>65</v>
      </c>
      <c r="B45" s="59"/>
      <c r="C45" s="59"/>
      <c r="E45" s="59"/>
      <c r="G45" s="59"/>
    </row>
  </sheetData>
  <mergeCells count="27"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1"/>
  <sheetViews>
    <sheetView view="pageBreakPreview" zoomScaleNormal="100" zoomScaleSheetLayoutView="100" workbookViewId="0">
      <selection activeCell="B4" sqref="B4:B6"/>
    </sheetView>
  </sheetViews>
  <sheetFormatPr defaultRowHeight="18" x14ac:dyDescent="0.45"/>
  <cols>
    <col min="1" max="1" width="12.69921875" customWidth="1"/>
    <col min="2" max="2" width="14.09765625" style="30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4" width="13.09765625" customWidth="1"/>
    <col min="16" max="16" width="11.59765625" bestFit="1" customWidth="1"/>
  </cols>
  <sheetData>
    <row r="1" spans="1:16" x14ac:dyDescent="0.45">
      <c r="A1" s="22" t="s">
        <v>94</v>
      </c>
      <c r="B1" s="23"/>
      <c r="C1" s="24"/>
      <c r="D1" s="24"/>
      <c r="E1" s="24"/>
      <c r="F1" s="24"/>
      <c r="J1" s="25"/>
    </row>
    <row r="2" spans="1:16" x14ac:dyDescent="0.45">
      <c r="A2" s="22"/>
      <c r="B2" s="22"/>
      <c r="C2" s="22"/>
      <c r="D2" s="22"/>
      <c r="E2" s="22"/>
      <c r="F2" s="22"/>
      <c r="G2" s="22"/>
      <c r="H2" s="22"/>
      <c r="I2" s="22"/>
      <c r="N2" s="26" t="str">
        <f>'進捗状況 (都道府県別)'!H3</f>
        <v>（5月9日公表時点）</v>
      </c>
    </row>
    <row r="3" spans="1:16" x14ac:dyDescent="0.45">
      <c r="A3" s="88" t="s">
        <v>3</v>
      </c>
      <c r="B3" s="95" t="s">
        <v>95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7"/>
    </row>
    <row r="4" spans="1:16" x14ac:dyDescent="0.45">
      <c r="A4" s="89"/>
      <c r="B4" s="89"/>
      <c r="C4" s="91" t="s">
        <v>96</v>
      </c>
      <c r="D4" s="92"/>
      <c r="E4" s="91" t="s">
        <v>97</v>
      </c>
      <c r="F4" s="92"/>
      <c r="G4" s="91" t="s">
        <v>98</v>
      </c>
      <c r="H4" s="98"/>
      <c r="I4" s="98"/>
      <c r="J4" s="98"/>
      <c r="K4" s="98"/>
      <c r="L4" s="98"/>
      <c r="M4" s="98"/>
      <c r="N4" s="92"/>
    </row>
    <row r="5" spans="1:16" x14ac:dyDescent="0.45">
      <c r="A5" s="89"/>
      <c r="B5" s="89"/>
      <c r="C5" s="93"/>
      <c r="D5" s="94"/>
      <c r="E5" s="93"/>
      <c r="F5" s="94"/>
      <c r="G5" s="93"/>
      <c r="H5" s="94"/>
      <c r="I5" s="27" t="s">
        <v>99</v>
      </c>
      <c r="J5" s="27" t="s">
        <v>100</v>
      </c>
      <c r="K5" s="28" t="s">
        <v>101</v>
      </c>
      <c r="L5" s="61" t="s">
        <v>102</v>
      </c>
      <c r="M5" s="61" t="s">
        <v>103</v>
      </c>
      <c r="N5" s="61" t="s">
        <v>104</v>
      </c>
    </row>
    <row r="6" spans="1:16" x14ac:dyDescent="0.45">
      <c r="A6" s="90"/>
      <c r="B6" s="90"/>
      <c r="C6" s="29" t="s">
        <v>9</v>
      </c>
      <c r="D6" s="29" t="s">
        <v>105</v>
      </c>
      <c r="E6" s="29" t="s">
        <v>9</v>
      </c>
      <c r="F6" s="29" t="s">
        <v>105</v>
      </c>
      <c r="G6" s="29" t="s">
        <v>9</v>
      </c>
      <c r="H6" s="29" t="s">
        <v>105</v>
      </c>
      <c r="I6" s="99" t="s">
        <v>9</v>
      </c>
      <c r="J6" s="100"/>
      <c r="K6" s="100"/>
      <c r="L6" s="100"/>
      <c r="M6" s="100"/>
      <c r="N6" s="101"/>
      <c r="P6" s="30" t="s">
        <v>106</v>
      </c>
    </row>
    <row r="7" spans="1:16" x14ac:dyDescent="0.45">
      <c r="A7" s="31" t="s">
        <v>13</v>
      </c>
      <c r="B7" s="32">
        <f>C7+E7+G7</f>
        <v>273403353</v>
      </c>
      <c r="C7" s="32">
        <f t="shared" ref="C7:J7" si="0">SUM(C8:C54)</f>
        <v>103238776</v>
      </c>
      <c r="D7" s="33">
        <f t="shared" ref="D7:D54" si="1">C7/P7</f>
        <v>0.81518224659831684</v>
      </c>
      <c r="E7" s="32">
        <f t="shared" si="0"/>
        <v>101556628</v>
      </c>
      <c r="F7" s="34">
        <f t="shared" ref="F7:F54" si="2">E7/P7</f>
        <v>0.80189986144343217</v>
      </c>
      <c r="G7" s="35">
        <f t="shared" si="0"/>
        <v>68607949</v>
      </c>
      <c r="H7" s="34">
        <f t="shared" ref="H7:H54" si="3">G7/P7</f>
        <v>0.54173426078126641</v>
      </c>
      <c r="I7" s="35">
        <f t="shared" si="0"/>
        <v>1015251</v>
      </c>
      <c r="J7" s="35">
        <f t="shared" si="0"/>
        <v>5182367</v>
      </c>
      <c r="K7" s="35">
        <f>SUM(K8:K54)</f>
        <v>23051298</v>
      </c>
      <c r="L7" s="35">
        <f>SUM(L8:L54)</f>
        <v>25251155</v>
      </c>
      <c r="M7" s="35">
        <f>SUM(M8:M54)</f>
        <v>13161516</v>
      </c>
      <c r="N7" s="35">
        <f>SUM(N8:N54)</f>
        <v>946362</v>
      </c>
      <c r="P7" s="1">
        <v>126645025</v>
      </c>
    </row>
    <row r="8" spans="1:16" x14ac:dyDescent="0.45">
      <c r="A8" s="36" t="s">
        <v>14</v>
      </c>
      <c r="B8" s="32">
        <f t="shared" ref="B8:B54" si="4">C8+E8+G8</f>
        <v>11406132</v>
      </c>
      <c r="C8" s="37">
        <f>SUM(一般接種!D7+一般接種!G7+一般接種!J7+医療従事者等!C5)</f>
        <v>4296187</v>
      </c>
      <c r="D8" s="33">
        <f t="shared" si="1"/>
        <v>0.82198456626608141</v>
      </c>
      <c r="E8" s="37">
        <f>SUM(一般接種!E7+一般接種!H7+一般接種!K7+医療従事者等!D5)</f>
        <v>4219497</v>
      </c>
      <c r="F8" s="34">
        <f t="shared" si="2"/>
        <v>0.80731155589969239</v>
      </c>
      <c r="G8" s="32">
        <f>SUM(I8:N8)</f>
        <v>2890448</v>
      </c>
      <c r="H8" s="34">
        <f t="shared" si="3"/>
        <v>0.55302612423403885</v>
      </c>
      <c r="I8" s="38">
        <v>41698</v>
      </c>
      <c r="J8" s="38">
        <v>226701</v>
      </c>
      <c r="K8" s="38">
        <v>915774</v>
      </c>
      <c r="L8" s="38">
        <v>1068184</v>
      </c>
      <c r="M8" s="38">
        <v>621093</v>
      </c>
      <c r="N8" s="38">
        <v>16998</v>
      </c>
      <c r="P8" s="1">
        <v>5226603</v>
      </c>
    </row>
    <row r="9" spans="1:16" x14ac:dyDescent="0.45">
      <c r="A9" s="36" t="s">
        <v>15</v>
      </c>
      <c r="B9" s="32">
        <f t="shared" si="4"/>
        <v>2868573</v>
      </c>
      <c r="C9" s="37">
        <f>SUM(一般接種!D8+一般接種!G8+一般接種!J8+医療従事者等!C6)</f>
        <v>1083236</v>
      </c>
      <c r="D9" s="33">
        <f t="shared" si="1"/>
        <v>0.85997388090805527</v>
      </c>
      <c r="E9" s="37">
        <f>SUM(一般接種!E8+一般接種!H8+一般接種!K8+医療従事者等!D6)</f>
        <v>1065197</v>
      </c>
      <c r="F9" s="34">
        <f t="shared" si="2"/>
        <v>0.84565283836727889</v>
      </c>
      <c r="G9" s="32">
        <f t="shared" ref="G9:G54" si="5">SUM(I9:N9)</f>
        <v>720140</v>
      </c>
      <c r="H9" s="34">
        <f t="shared" si="3"/>
        <v>0.57171437304255668</v>
      </c>
      <c r="I9" s="38">
        <v>10610</v>
      </c>
      <c r="J9" s="38">
        <v>43530</v>
      </c>
      <c r="K9" s="38">
        <v>226884</v>
      </c>
      <c r="L9" s="38">
        <v>262361</v>
      </c>
      <c r="M9" s="38">
        <v>171095</v>
      </c>
      <c r="N9" s="38">
        <v>5660</v>
      </c>
      <c r="P9" s="1">
        <v>1259615</v>
      </c>
    </row>
    <row r="10" spans="1:16" x14ac:dyDescent="0.45">
      <c r="A10" s="36" t="s">
        <v>16</v>
      </c>
      <c r="B10" s="32">
        <f t="shared" si="4"/>
        <v>2777804</v>
      </c>
      <c r="C10" s="37">
        <f>SUM(一般接種!D9+一般接種!G9+一般接種!J9+医療従事者等!C7)</f>
        <v>1050617</v>
      </c>
      <c r="D10" s="33">
        <f t="shared" si="1"/>
        <v>0.86058093597515772</v>
      </c>
      <c r="E10" s="37">
        <f>SUM(一般接種!E9+一般接種!H9+一般接種!K9+医療従事者等!D7)</f>
        <v>1030607</v>
      </c>
      <c r="F10" s="34">
        <f t="shared" si="2"/>
        <v>0.84419035355657623</v>
      </c>
      <c r="G10" s="32">
        <f t="shared" si="5"/>
        <v>696580</v>
      </c>
      <c r="H10" s="34">
        <f t="shared" si="3"/>
        <v>0.57058230390482489</v>
      </c>
      <c r="I10" s="38">
        <v>10302</v>
      </c>
      <c r="J10" s="38">
        <v>47454</v>
      </c>
      <c r="K10" s="38">
        <v>219180</v>
      </c>
      <c r="L10" s="38">
        <v>255448</v>
      </c>
      <c r="M10" s="38">
        <v>155973</v>
      </c>
      <c r="N10" s="38">
        <v>8223</v>
      </c>
      <c r="P10" s="1">
        <v>1220823</v>
      </c>
    </row>
    <row r="11" spans="1:16" x14ac:dyDescent="0.45">
      <c r="A11" s="36" t="s">
        <v>17</v>
      </c>
      <c r="B11" s="32">
        <f t="shared" si="4"/>
        <v>5043976</v>
      </c>
      <c r="C11" s="37">
        <f>SUM(一般接種!D10+一般接種!G10+一般接種!J10+医療従事者等!C8)</f>
        <v>1918105</v>
      </c>
      <c r="D11" s="33">
        <f t="shared" si="1"/>
        <v>0.84054086150283813</v>
      </c>
      <c r="E11" s="37">
        <f>SUM(一般接種!E10+一般接種!H10+一般接種!K10+医療従事者等!D8)</f>
        <v>1877284</v>
      </c>
      <c r="F11" s="34">
        <f t="shared" si="2"/>
        <v>0.82265251935920813</v>
      </c>
      <c r="G11" s="32">
        <f t="shared" si="5"/>
        <v>1248587</v>
      </c>
      <c r="H11" s="34">
        <f t="shared" si="3"/>
        <v>0.54714856206581186</v>
      </c>
      <c r="I11" s="38">
        <v>18532</v>
      </c>
      <c r="J11" s="38">
        <v>120856</v>
      </c>
      <c r="K11" s="38">
        <v>456996</v>
      </c>
      <c r="L11" s="38">
        <v>391042</v>
      </c>
      <c r="M11" s="38">
        <v>254146</v>
      </c>
      <c r="N11" s="38">
        <v>7015</v>
      </c>
      <c r="P11" s="1">
        <v>2281989</v>
      </c>
    </row>
    <row r="12" spans="1:16" x14ac:dyDescent="0.45">
      <c r="A12" s="36" t="s">
        <v>18</v>
      </c>
      <c r="B12" s="32">
        <f t="shared" si="4"/>
        <v>2265772</v>
      </c>
      <c r="C12" s="37">
        <f>SUM(一般接種!D11+一般接種!G11+一般接種!J11+医療従事者等!C9)</f>
        <v>846196</v>
      </c>
      <c r="D12" s="33">
        <f t="shared" si="1"/>
        <v>0.87121018688586704</v>
      </c>
      <c r="E12" s="37">
        <f>SUM(一般接種!E11+一般接種!H11+一般接種!K11+医療従事者等!D9)</f>
        <v>831293</v>
      </c>
      <c r="F12" s="34">
        <f t="shared" si="2"/>
        <v>0.85586664305540683</v>
      </c>
      <c r="G12" s="32">
        <f t="shared" si="5"/>
        <v>588283</v>
      </c>
      <c r="H12" s="34">
        <f t="shared" si="3"/>
        <v>0.60567308563474476</v>
      </c>
      <c r="I12" s="38">
        <v>4865</v>
      </c>
      <c r="J12" s="38">
        <v>29500</v>
      </c>
      <c r="K12" s="38">
        <v>127054</v>
      </c>
      <c r="L12" s="38">
        <v>228447</v>
      </c>
      <c r="M12" s="38">
        <v>186234</v>
      </c>
      <c r="N12" s="38">
        <v>12183</v>
      </c>
      <c r="P12" s="1">
        <v>971288</v>
      </c>
    </row>
    <row r="13" spans="1:16" x14ac:dyDescent="0.45">
      <c r="A13" s="36" t="s">
        <v>19</v>
      </c>
      <c r="B13" s="32">
        <f t="shared" si="4"/>
        <v>2483852</v>
      </c>
      <c r="C13" s="37">
        <f>SUM(一般接種!D12+一般接種!G12+一般接種!J12+医療従事者等!C10)</f>
        <v>926244</v>
      </c>
      <c r="D13" s="33">
        <f t="shared" si="1"/>
        <v>0.86600309285483212</v>
      </c>
      <c r="E13" s="37">
        <f>SUM(一般接種!E12+一般接種!H12+一般接種!K12+医療従事者等!D10)</f>
        <v>909160</v>
      </c>
      <c r="F13" s="34">
        <f t="shared" si="2"/>
        <v>0.85003019927783519</v>
      </c>
      <c r="G13" s="32">
        <f t="shared" si="5"/>
        <v>648448</v>
      </c>
      <c r="H13" s="34">
        <f t="shared" si="3"/>
        <v>0.60627434407729519</v>
      </c>
      <c r="I13" s="38">
        <v>9631</v>
      </c>
      <c r="J13" s="38">
        <v>34595</v>
      </c>
      <c r="K13" s="38">
        <v>192388</v>
      </c>
      <c r="L13" s="38">
        <v>269935</v>
      </c>
      <c r="M13" s="38">
        <v>138116</v>
      </c>
      <c r="N13" s="38">
        <v>3783</v>
      </c>
      <c r="P13" s="1">
        <v>1069562</v>
      </c>
    </row>
    <row r="14" spans="1:16" x14ac:dyDescent="0.45">
      <c r="A14" s="36" t="s">
        <v>20</v>
      </c>
      <c r="B14" s="32">
        <f t="shared" si="4"/>
        <v>4236822</v>
      </c>
      <c r="C14" s="37">
        <f>SUM(一般接種!D13+一般接種!G13+一般接種!J13+医療従事者等!C11)</f>
        <v>1582412</v>
      </c>
      <c r="D14" s="33">
        <f t="shared" si="1"/>
        <v>0.84981839995402941</v>
      </c>
      <c r="E14" s="37">
        <f>SUM(一般接種!E13+一般接種!H13+一般接種!K13+医療従事者等!D11)</f>
        <v>1554408</v>
      </c>
      <c r="F14" s="34">
        <f t="shared" si="2"/>
        <v>0.83477913428092232</v>
      </c>
      <c r="G14" s="32">
        <f t="shared" si="5"/>
        <v>1100002</v>
      </c>
      <c r="H14" s="34">
        <f t="shared" si="3"/>
        <v>0.5907449763944107</v>
      </c>
      <c r="I14" s="38">
        <v>18792</v>
      </c>
      <c r="J14" s="38">
        <v>73749</v>
      </c>
      <c r="K14" s="38">
        <v>344067</v>
      </c>
      <c r="L14" s="38">
        <v>415949</v>
      </c>
      <c r="M14" s="38">
        <v>229974</v>
      </c>
      <c r="N14" s="38">
        <v>17471</v>
      </c>
      <c r="P14" s="1">
        <v>1862059</v>
      </c>
    </row>
    <row r="15" spans="1:16" x14ac:dyDescent="0.45">
      <c r="A15" s="36" t="s">
        <v>21</v>
      </c>
      <c r="B15" s="32">
        <f t="shared" si="4"/>
        <v>6543418</v>
      </c>
      <c r="C15" s="37">
        <f>SUM(一般接種!D14+一般接種!G14+一般接種!J14+医療従事者等!C12)</f>
        <v>2458298</v>
      </c>
      <c r="D15" s="33">
        <f t="shared" si="1"/>
        <v>0.84545143456541738</v>
      </c>
      <c r="E15" s="37">
        <f>SUM(一般接種!E14+一般接種!H14+一般接種!K14+医療従事者等!D12)</f>
        <v>2415368</v>
      </c>
      <c r="F15" s="34">
        <f t="shared" si="2"/>
        <v>0.83068706096795553</v>
      </c>
      <c r="G15" s="32">
        <f t="shared" si="5"/>
        <v>1669752</v>
      </c>
      <c r="H15" s="34">
        <f t="shared" si="3"/>
        <v>0.57425675152828293</v>
      </c>
      <c r="I15" s="38">
        <v>21061</v>
      </c>
      <c r="J15" s="38">
        <v>138591</v>
      </c>
      <c r="K15" s="38">
        <v>551197</v>
      </c>
      <c r="L15" s="38">
        <v>590026</v>
      </c>
      <c r="M15" s="38">
        <v>342289</v>
      </c>
      <c r="N15" s="38">
        <v>26588</v>
      </c>
      <c r="P15" s="1">
        <v>2907675</v>
      </c>
    </row>
    <row r="16" spans="1:16" x14ac:dyDescent="0.45">
      <c r="A16" s="39" t="s">
        <v>22</v>
      </c>
      <c r="B16" s="32">
        <f t="shared" si="4"/>
        <v>4273357</v>
      </c>
      <c r="C16" s="37">
        <f>SUM(一般接種!D15+一般接種!G15+一般接種!J15+医療従事者等!C13)</f>
        <v>1619571</v>
      </c>
      <c r="D16" s="33">
        <f t="shared" si="1"/>
        <v>0.82825517630399081</v>
      </c>
      <c r="E16" s="37">
        <f>SUM(一般接種!E15+一般接種!H15+一般接種!K15+医療従事者等!D13)</f>
        <v>1593388</v>
      </c>
      <c r="F16" s="34">
        <f t="shared" si="2"/>
        <v>0.81486508393930457</v>
      </c>
      <c r="G16" s="32">
        <f t="shared" si="5"/>
        <v>1060398</v>
      </c>
      <c r="H16" s="34">
        <f t="shared" si="3"/>
        <v>0.54229183681505733</v>
      </c>
      <c r="I16" s="38">
        <v>14707</v>
      </c>
      <c r="J16" s="38">
        <v>71636</v>
      </c>
      <c r="K16" s="38">
        <v>364879</v>
      </c>
      <c r="L16" s="38">
        <v>345191</v>
      </c>
      <c r="M16" s="38">
        <v>244295</v>
      </c>
      <c r="N16" s="38">
        <v>19690</v>
      </c>
      <c r="P16" s="1">
        <v>1955401</v>
      </c>
    </row>
    <row r="17" spans="1:16" x14ac:dyDescent="0.45">
      <c r="A17" s="36" t="s">
        <v>23</v>
      </c>
      <c r="B17" s="32">
        <f t="shared" si="4"/>
        <v>4336800</v>
      </c>
      <c r="C17" s="37">
        <f>SUM(一般接種!D16+一般接種!G16+一般接種!J16+医療従事者等!C14)</f>
        <v>1606280</v>
      </c>
      <c r="D17" s="33">
        <f t="shared" si="1"/>
        <v>0.82032540711638469</v>
      </c>
      <c r="E17" s="37">
        <f>SUM(一般接種!E16+一般接種!H16+一般接種!K16+医療従事者等!D14)</f>
        <v>1577601</v>
      </c>
      <c r="F17" s="34">
        <f t="shared" si="2"/>
        <v>0.80567907375564385</v>
      </c>
      <c r="G17" s="32">
        <f t="shared" si="5"/>
        <v>1152919</v>
      </c>
      <c r="H17" s="34">
        <f t="shared" si="3"/>
        <v>0.58879444931594438</v>
      </c>
      <c r="I17" s="38">
        <v>16161</v>
      </c>
      <c r="J17" s="38">
        <v>71469</v>
      </c>
      <c r="K17" s="38">
        <v>401458</v>
      </c>
      <c r="L17" s="38">
        <v>434381</v>
      </c>
      <c r="M17" s="38">
        <v>214076</v>
      </c>
      <c r="N17" s="38">
        <v>15374</v>
      </c>
      <c r="P17" s="1">
        <v>1958101</v>
      </c>
    </row>
    <row r="18" spans="1:16" x14ac:dyDescent="0.45">
      <c r="A18" s="36" t="s">
        <v>24</v>
      </c>
      <c r="B18" s="32">
        <f t="shared" si="4"/>
        <v>16004125</v>
      </c>
      <c r="C18" s="37">
        <f>SUM(一般接種!D17+一般接種!G17+一般接種!J17+医療従事者等!C15)</f>
        <v>6097188</v>
      </c>
      <c r="D18" s="33">
        <f t="shared" si="1"/>
        <v>0.8246353464572137</v>
      </c>
      <c r="E18" s="37">
        <f>SUM(一般接種!E17+一般接種!H17+一般接種!K17+医療従事者等!D15)</f>
        <v>5992152</v>
      </c>
      <c r="F18" s="34">
        <f t="shared" si="2"/>
        <v>0.81042938819407995</v>
      </c>
      <c r="G18" s="32">
        <f t="shared" si="5"/>
        <v>3914785</v>
      </c>
      <c r="H18" s="34">
        <f t="shared" si="3"/>
        <v>0.529468680444248</v>
      </c>
      <c r="I18" s="38">
        <v>48729</v>
      </c>
      <c r="J18" s="38">
        <v>264829</v>
      </c>
      <c r="K18" s="38">
        <v>1303054</v>
      </c>
      <c r="L18" s="38">
        <v>1404551</v>
      </c>
      <c r="M18" s="38">
        <v>808497</v>
      </c>
      <c r="N18" s="38">
        <v>85125</v>
      </c>
      <c r="P18" s="1">
        <v>7393799</v>
      </c>
    </row>
    <row r="19" spans="1:16" x14ac:dyDescent="0.45">
      <c r="A19" s="36" t="s">
        <v>25</v>
      </c>
      <c r="B19" s="32">
        <f t="shared" si="4"/>
        <v>13765288</v>
      </c>
      <c r="C19" s="37">
        <f>SUM(一般接種!D18+一般接種!G18+一般接種!J18+医療従事者等!C16)</f>
        <v>5203852</v>
      </c>
      <c r="D19" s="33">
        <f t="shared" si="1"/>
        <v>0.82301769506738376</v>
      </c>
      <c r="E19" s="37">
        <f>SUM(一般接種!E18+一般接種!H18+一般接種!K18+医療従事者等!D16)</f>
        <v>5123699</v>
      </c>
      <c r="F19" s="34">
        <f t="shared" si="2"/>
        <v>0.81034105912294563</v>
      </c>
      <c r="G19" s="32">
        <f t="shared" si="5"/>
        <v>3437737</v>
      </c>
      <c r="H19" s="34">
        <f t="shared" si="3"/>
        <v>0.54369693488359438</v>
      </c>
      <c r="I19" s="38">
        <v>42609</v>
      </c>
      <c r="J19" s="38">
        <v>208881</v>
      </c>
      <c r="K19" s="38">
        <v>1078311</v>
      </c>
      <c r="L19" s="38">
        <v>1312441</v>
      </c>
      <c r="M19" s="38">
        <v>727319</v>
      </c>
      <c r="N19" s="38">
        <v>68176</v>
      </c>
      <c r="P19" s="1">
        <v>6322892</v>
      </c>
    </row>
    <row r="20" spans="1:16" x14ac:dyDescent="0.45">
      <c r="A20" s="36" t="s">
        <v>26</v>
      </c>
      <c r="B20" s="32">
        <f t="shared" si="4"/>
        <v>29844944</v>
      </c>
      <c r="C20" s="37">
        <f>SUM(一般接種!D19+一般接種!G19+一般接種!J19+医療従事者等!C17)</f>
        <v>11252434</v>
      </c>
      <c r="D20" s="33">
        <f t="shared" si="1"/>
        <v>0.81284162212716315</v>
      </c>
      <c r="E20" s="37">
        <f>SUM(一般接種!E19+一般接種!H19+一般接種!K19+医療従事者等!D17)</f>
        <v>11083936</v>
      </c>
      <c r="F20" s="34">
        <f t="shared" si="2"/>
        <v>0.80066983888051779</v>
      </c>
      <c r="G20" s="32">
        <f t="shared" si="5"/>
        <v>7508574</v>
      </c>
      <c r="H20" s="34">
        <f t="shared" si="3"/>
        <v>0.54239655793776198</v>
      </c>
      <c r="I20" s="38">
        <v>98591</v>
      </c>
      <c r="J20" s="38">
        <v>594673</v>
      </c>
      <c r="K20" s="38">
        <v>2599853</v>
      </c>
      <c r="L20" s="38">
        <v>2907063</v>
      </c>
      <c r="M20" s="38">
        <v>1190955</v>
      </c>
      <c r="N20" s="38">
        <v>117439</v>
      </c>
      <c r="P20" s="1">
        <v>13843329</v>
      </c>
    </row>
    <row r="21" spans="1:16" x14ac:dyDescent="0.45">
      <c r="A21" s="36" t="s">
        <v>27</v>
      </c>
      <c r="B21" s="32">
        <f t="shared" si="4"/>
        <v>20027143</v>
      </c>
      <c r="C21" s="37">
        <f>SUM(一般接種!D20+一般接種!G20+一般接種!J20+医療従事者等!C18)</f>
        <v>7574989</v>
      </c>
      <c r="D21" s="33">
        <f t="shared" si="1"/>
        <v>0.821563965056746</v>
      </c>
      <c r="E21" s="37">
        <f>SUM(一般接種!E20+一般接種!H20+一般接種!K20+医療従事者等!D18)</f>
        <v>7469893</v>
      </c>
      <c r="F21" s="34">
        <f t="shared" si="2"/>
        <v>0.81016552124757302</v>
      </c>
      <c r="G21" s="32">
        <f t="shared" si="5"/>
        <v>4982261</v>
      </c>
      <c r="H21" s="34">
        <f t="shared" si="3"/>
        <v>0.54036330641636421</v>
      </c>
      <c r="I21" s="38">
        <v>49603</v>
      </c>
      <c r="J21" s="38">
        <v>294285</v>
      </c>
      <c r="K21" s="38">
        <v>1434793</v>
      </c>
      <c r="L21" s="38">
        <v>2027837</v>
      </c>
      <c r="M21" s="38">
        <v>1078502</v>
      </c>
      <c r="N21" s="38">
        <v>97241</v>
      </c>
      <c r="P21" s="1">
        <v>9220206</v>
      </c>
    </row>
    <row r="22" spans="1:16" x14ac:dyDescent="0.45">
      <c r="A22" s="36" t="s">
        <v>28</v>
      </c>
      <c r="B22" s="32">
        <f t="shared" si="4"/>
        <v>5096578</v>
      </c>
      <c r="C22" s="37">
        <f>SUM(一般接種!D21+一般接種!G21+一般接種!J21+医療従事者等!C19)</f>
        <v>1887066</v>
      </c>
      <c r="D22" s="33">
        <f t="shared" si="1"/>
        <v>0.85265144087179767</v>
      </c>
      <c r="E22" s="37">
        <f>SUM(一般接種!E21+一般接種!H21+一般接種!K21+医療従事者等!D19)</f>
        <v>1847673</v>
      </c>
      <c r="F22" s="34">
        <f t="shared" si="2"/>
        <v>0.83485211736628029</v>
      </c>
      <c r="G22" s="32">
        <f t="shared" si="5"/>
        <v>1361839</v>
      </c>
      <c r="H22" s="34">
        <f t="shared" si="3"/>
        <v>0.61533300138172597</v>
      </c>
      <c r="I22" s="38">
        <v>16787</v>
      </c>
      <c r="J22" s="38">
        <v>64314</v>
      </c>
      <c r="K22" s="38">
        <v>343134</v>
      </c>
      <c r="L22" s="38">
        <v>564892</v>
      </c>
      <c r="M22" s="38">
        <v>350780</v>
      </c>
      <c r="N22" s="38">
        <v>21932</v>
      </c>
      <c r="P22" s="1">
        <v>2213174</v>
      </c>
    </row>
    <row r="23" spans="1:16" x14ac:dyDescent="0.45">
      <c r="A23" s="36" t="s">
        <v>29</v>
      </c>
      <c r="B23" s="32">
        <f t="shared" si="4"/>
        <v>2390566</v>
      </c>
      <c r="C23" s="37">
        <f>SUM(一般接種!D22+一般接種!G22+一般接種!J22+医療従事者等!C20)</f>
        <v>893593</v>
      </c>
      <c r="D23" s="33">
        <f t="shared" si="1"/>
        <v>0.85293039628739475</v>
      </c>
      <c r="E23" s="37">
        <f>SUM(一般接種!E22+一般接種!H22+一般接種!K22+医療従事者等!D20)</f>
        <v>883387</v>
      </c>
      <c r="F23" s="34">
        <f t="shared" si="2"/>
        <v>0.84318881636845044</v>
      </c>
      <c r="G23" s="32">
        <f t="shared" si="5"/>
        <v>613586</v>
      </c>
      <c r="H23" s="34">
        <f t="shared" si="3"/>
        <v>0.58566500648102371</v>
      </c>
      <c r="I23" s="38">
        <v>10193</v>
      </c>
      <c r="J23" s="38">
        <v>38840</v>
      </c>
      <c r="K23" s="38">
        <v>212127</v>
      </c>
      <c r="L23" s="38">
        <v>218646</v>
      </c>
      <c r="M23" s="38">
        <v>124023</v>
      </c>
      <c r="N23" s="38">
        <v>9757</v>
      </c>
      <c r="P23" s="1">
        <v>1047674</v>
      </c>
    </row>
    <row r="24" spans="1:16" x14ac:dyDescent="0.45">
      <c r="A24" s="36" t="s">
        <v>30</v>
      </c>
      <c r="B24" s="32">
        <f t="shared" si="4"/>
        <v>2472891</v>
      </c>
      <c r="C24" s="37">
        <f>SUM(一般接種!D23+一般接種!G23+一般接種!J23+医療従事者等!C21)</f>
        <v>932745</v>
      </c>
      <c r="D24" s="33">
        <f t="shared" si="1"/>
        <v>0.82350245793956856</v>
      </c>
      <c r="E24" s="37">
        <f>SUM(一般接種!E23+一般接種!H23+一般接種!K23+医療従事者等!D21)</f>
        <v>918904</v>
      </c>
      <c r="F24" s="34">
        <f t="shared" si="2"/>
        <v>0.81128250766340348</v>
      </c>
      <c r="G24" s="32">
        <f t="shared" si="5"/>
        <v>621242</v>
      </c>
      <c r="H24" s="34">
        <f t="shared" si="3"/>
        <v>0.54848250483818561</v>
      </c>
      <c r="I24" s="38">
        <v>9260</v>
      </c>
      <c r="J24" s="38">
        <v>54814</v>
      </c>
      <c r="K24" s="38">
        <v>202987</v>
      </c>
      <c r="L24" s="38">
        <v>214733</v>
      </c>
      <c r="M24" s="38">
        <v>129631</v>
      </c>
      <c r="N24" s="38">
        <v>9817</v>
      </c>
      <c r="P24" s="1">
        <v>1132656</v>
      </c>
    </row>
    <row r="25" spans="1:16" x14ac:dyDescent="0.45">
      <c r="A25" s="36" t="s">
        <v>31</v>
      </c>
      <c r="B25" s="32">
        <f t="shared" si="4"/>
        <v>1728461</v>
      </c>
      <c r="C25" s="37">
        <f>SUM(一般接種!D24+一般接種!G24+一般接種!J24+医療従事者等!C22)</f>
        <v>645802</v>
      </c>
      <c r="D25" s="33">
        <f t="shared" si="1"/>
        <v>0.83374150994793328</v>
      </c>
      <c r="E25" s="37">
        <f>SUM(一般接種!E24+一般接種!H24+一般接種!K24+医療従事者等!D22)</f>
        <v>637384</v>
      </c>
      <c r="F25" s="34">
        <f t="shared" si="2"/>
        <v>0.82287372689563287</v>
      </c>
      <c r="G25" s="32">
        <f t="shared" si="5"/>
        <v>445275</v>
      </c>
      <c r="H25" s="34">
        <f t="shared" si="3"/>
        <v>0.57485769762569017</v>
      </c>
      <c r="I25" s="38">
        <v>7593</v>
      </c>
      <c r="J25" s="38">
        <v>32236</v>
      </c>
      <c r="K25" s="38">
        <v>143596</v>
      </c>
      <c r="L25" s="38">
        <v>171386</v>
      </c>
      <c r="M25" s="38">
        <v>86156</v>
      </c>
      <c r="N25" s="38">
        <v>4308</v>
      </c>
      <c r="P25" s="1">
        <v>774583</v>
      </c>
    </row>
    <row r="26" spans="1:16" x14ac:dyDescent="0.45">
      <c r="A26" s="36" t="s">
        <v>32</v>
      </c>
      <c r="B26" s="32">
        <f t="shared" si="4"/>
        <v>1819812</v>
      </c>
      <c r="C26" s="37">
        <f>SUM(一般接種!D25+一般接種!G25+一般接種!J25+医療従事者等!C23)</f>
        <v>679282</v>
      </c>
      <c r="D26" s="33">
        <f t="shared" si="1"/>
        <v>0.82738670177844742</v>
      </c>
      <c r="E26" s="37">
        <f>SUM(一般接種!E25+一般接種!H25+一般接種!K25+医療従事者等!D23)</f>
        <v>669113</v>
      </c>
      <c r="F26" s="34">
        <f t="shared" si="2"/>
        <v>0.81500054202390504</v>
      </c>
      <c r="G26" s="32">
        <f t="shared" si="5"/>
        <v>471417</v>
      </c>
      <c r="H26" s="34">
        <f t="shared" si="3"/>
        <v>0.57420063654312992</v>
      </c>
      <c r="I26" s="38">
        <v>6259</v>
      </c>
      <c r="J26" s="38">
        <v>37571</v>
      </c>
      <c r="K26" s="38">
        <v>168099</v>
      </c>
      <c r="L26" s="38">
        <v>164232</v>
      </c>
      <c r="M26" s="38">
        <v>91967</v>
      </c>
      <c r="N26" s="38">
        <v>3289</v>
      </c>
      <c r="P26" s="1">
        <v>820997</v>
      </c>
    </row>
    <row r="27" spans="1:16" x14ac:dyDescent="0.45">
      <c r="A27" s="36" t="s">
        <v>33</v>
      </c>
      <c r="B27" s="32">
        <f t="shared" si="4"/>
        <v>4616490</v>
      </c>
      <c r="C27" s="37">
        <f>SUM(一般接種!D26+一般接種!G26+一般接種!J26+医療従事者等!C24)</f>
        <v>1717977</v>
      </c>
      <c r="D27" s="33">
        <f t="shared" si="1"/>
        <v>0.8292447352149428</v>
      </c>
      <c r="E27" s="37">
        <f>SUM(一般接種!E26+一般接種!H26+一般接種!K26+医療従事者等!D24)</f>
        <v>1691210</v>
      </c>
      <c r="F27" s="34">
        <f t="shared" si="2"/>
        <v>0.81632465896974371</v>
      </c>
      <c r="G27" s="32">
        <f t="shared" si="5"/>
        <v>1207303</v>
      </c>
      <c r="H27" s="34">
        <f t="shared" si="3"/>
        <v>0.58274916169378643</v>
      </c>
      <c r="I27" s="38">
        <v>14290</v>
      </c>
      <c r="J27" s="38">
        <v>68940</v>
      </c>
      <c r="K27" s="38">
        <v>455162</v>
      </c>
      <c r="L27" s="38">
        <v>431184</v>
      </c>
      <c r="M27" s="38">
        <v>225963</v>
      </c>
      <c r="N27" s="38">
        <v>11764</v>
      </c>
      <c r="P27" s="1">
        <v>2071737</v>
      </c>
    </row>
    <row r="28" spans="1:16" x14ac:dyDescent="0.45">
      <c r="A28" s="36" t="s">
        <v>34</v>
      </c>
      <c r="B28" s="32">
        <f t="shared" si="4"/>
        <v>4478929</v>
      </c>
      <c r="C28" s="37">
        <f>SUM(一般接種!D27+一般接種!G27+一般接種!J27+医療従事者等!C25)</f>
        <v>1663662</v>
      </c>
      <c r="D28" s="33">
        <f t="shared" si="1"/>
        <v>0.82490550582583921</v>
      </c>
      <c r="E28" s="37">
        <f>SUM(一般接種!E27+一般接種!H27+一般接種!K27+医療従事者等!D25)</f>
        <v>1645214</v>
      </c>
      <c r="F28" s="34">
        <f t="shared" si="2"/>
        <v>0.81575830118242298</v>
      </c>
      <c r="G28" s="32">
        <f t="shared" si="5"/>
        <v>1170053</v>
      </c>
      <c r="H28" s="34">
        <f t="shared" si="3"/>
        <v>0.58015580196460614</v>
      </c>
      <c r="I28" s="38">
        <v>15413</v>
      </c>
      <c r="J28" s="38">
        <v>84732</v>
      </c>
      <c r="K28" s="38">
        <v>465327</v>
      </c>
      <c r="L28" s="38">
        <v>402158</v>
      </c>
      <c r="M28" s="38">
        <v>187995</v>
      </c>
      <c r="N28" s="38">
        <v>14428</v>
      </c>
      <c r="P28" s="1">
        <v>2016791</v>
      </c>
    </row>
    <row r="29" spans="1:16" x14ac:dyDescent="0.45">
      <c r="A29" s="36" t="s">
        <v>35</v>
      </c>
      <c r="B29" s="32">
        <f t="shared" si="4"/>
        <v>8222513</v>
      </c>
      <c r="C29" s="37">
        <f>SUM(一般接種!D28+一般接種!G28+一般接種!J28+医療従事者等!C26)</f>
        <v>3123062</v>
      </c>
      <c r="D29" s="33">
        <f t="shared" si="1"/>
        <v>0.84721696244974576</v>
      </c>
      <c r="E29" s="37">
        <f>SUM(一般接種!E28+一般接種!H28+一般接種!K28+医療従事者等!D26)</f>
        <v>3079825</v>
      </c>
      <c r="F29" s="34">
        <f t="shared" si="2"/>
        <v>0.83548773011127808</v>
      </c>
      <c r="G29" s="32">
        <f t="shared" si="5"/>
        <v>2019626</v>
      </c>
      <c r="H29" s="34">
        <f t="shared" si="3"/>
        <v>0.54787942250410981</v>
      </c>
      <c r="I29" s="38">
        <v>23237</v>
      </c>
      <c r="J29" s="38">
        <v>111878</v>
      </c>
      <c r="K29" s="38">
        <v>651039</v>
      </c>
      <c r="L29" s="38">
        <v>748177</v>
      </c>
      <c r="M29" s="38">
        <v>440177</v>
      </c>
      <c r="N29" s="38">
        <v>45118</v>
      </c>
      <c r="P29" s="1">
        <v>3686260</v>
      </c>
    </row>
    <row r="30" spans="1:16" x14ac:dyDescent="0.45">
      <c r="A30" s="36" t="s">
        <v>36</v>
      </c>
      <c r="B30" s="32">
        <f t="shared" si="4"/>
        <v>15773576</v>
      </c>
      <c r="C30" s="37">
        <f>SUM(一般接種!D29+一般接種!G29+一般接種!J29+医療従事者等!C27)</f>
        <v>5991333</v>
      </c>
      <c r="D30" s="33">
        <f t="shared" si="1"/>
        <v>0.79262996966979693</v>
      </c>
      <c r="E30" s="37">
        <f>SUM(一般接種!E29+一般接種!H29+一般接種!K29+医療従事者等!D27)</f>
        <v>5873516</v>
      </c>
      <c r="F30" s="34">
        <f t="shared" si="2"/>
        <v>0.77704324045000783</v>
      </c>
      <c r="G30" s="32">
        <f t="shared" si="5"/>
        <v>3908727</v>
      </c>
      <c r="H30" s="34">
        <f t="shared" si="3"/>
        <v>0.51710932499620976</v>
      </c>
      <c r="I30" s="38">
        <v>42870</v>
      </c>
      <c r="J30" s="38">
        <v>369966</v>
      </c>
      <c r="K30" s="38">
        <v>1343984</v>
      </c>
      <c r="L30" s="38">
        <v>1353729</v>
      </c>
      <c r="M30" s="38">
        <v>734523</v>
      </c>
      <c r="N30" s="38">
        <v>63655</v>
      </c>
      <c r="P30" s="1">
        <v>7558802</v>
      </c>
    </row>
    <row r="31" spans="1:16" x14ac:dyDescent="0.45">
      <c r="A31" s="36" t="s">
        <v>37</v>
      </c>
      <c r="B31" s="32">
        <f t="shared" si="4"/>
        <v>3896486</v>
      </c>
      <c r="C31" s="37">
        <f>SUM(一般接種!D30+一般接種!G30+一般接種!J30+医療従事者等!C28)</f>
        <v>1473720</v>
      </c>
      <c r="D31" s="33">
        <f t="shared" si="1"/>
        <v>0.81848005922611722</v>
      </c>
      <c r="E31" s="37">
        <f>SUM(一般接種!E30+一般接種!H30+一般接種!K30+医療従事者等!D28)</f>
        <v>1454502</v>
      </c>
      <c r="F31" s="34">
        <f t="shared" si="2"/>
        <v>0.80780669537259864</v>
      </c>
      <c r="G31" s="32">
        <f t="shared" si="5"/>
        <v>968264</v>
      </c>
      <c r="H31" s="34">
        <f t="shared" si="3"/>
        <v>0.53775803820706591</v>
      </c>
      <c r="I31" s="38">
        <v>16717</v>
      </c>
      <c r="J31" s="38">
        <v>67010</v>
      </c>
      <c r="K31" s="38">
        <v>345553</v>
      </c>
      <c r="L31" s="38">
        <v>352123</v>
      </c>
      <c r="M31" s="38">
        <v>181921</v>
      </c>
      <c r="N31" s="38">
        <v>4940</v>
      </c>
      <c r="P31" s="1">
        <v>1800557</v>
      </c>
    </row>
    <row r="32" spans="1:16" x14ac:dyDescent="0.45">
      <c r="A32" s="36" t="s">
        <v>38</v>
      </c>
      <c r="B32" s="32">
        <f t="shared" si="4"/>
        <v>3044268</v>
      </c>
      <c r="C32" s="37">
        <f>SUM(一般接種!D31+一般接種!G31+一般接種!J31+医療従事者等!C29)</f>
        <v>1153799</v>
      </c>
      <c r="D32" s="33">
        <f t="shared" si="1"/>
        <v>0.81319709086910952</v>
      </c>
      <c r="E32" s="37">
        <f>SUM(一般接種!E31+一般接種!H31+一般接種!K31+医療従事者等!D29)</f>
        <v>1139520</v>
      </c>
      <c r="F32" s="34">
        <f t="shared" si="2"/>
        <v>0.80313325716798833</v>
      </c>
      <c r="G32" s="32">
        <f t="shared" si="5"/>
        <v>750949</v>
      </c>
      <c r="H32" s="34">
        <f t="shared" si="3"/>
        <v>0.52926856600765548</v>
      </c>
      <c r="I32" s="38">
        <v>8631</v>
      </c>
      <c r="J32" s="38">
        <v>52417</v>
      </c>
      <c r="K32" s="38">
        <v>237770</v>
      </c>
      <c r="L32" s="38">
        <v>284656</v>
      </c>
      <c r="M32" s="38">
        <v>153471</v>
      </c>
      <c r="N32" s="38">
        <v>14004</v>
      </c>
      <c r="P32" s="1">
        <v>1418843</v>
      </c>
    </row>
    <row r="33" spans="1:16" x14ac:dyDescent="0.45">
      <c r="A33" s="36" t="s">
        <v>39</v>
      </c>
      <c r="B33" s="32">
        <f t="shared" si="4"/>
        <v>5294537</v>
      </c>
      <c r="C33" s="37">
        <f>SUM(一般接種!D32+一般接種!G32+一般接種!J32+医療従事者等!C30)</f>
        <v>2022370</v>
      </c>
      <c r="D33" s="33">
        <f t="shared" si="1"/>
        <v>0.79918452252521399</v>
      </c>
      <c r="E33" s="37">
        <f>SUM(一般接種!E32+一般接種!H32+一般接種!K32+医療従事者等!D30)</f>
        <v>1987237</v>
      </c>
      <c r="F33" s="34">
        <f t="shared" si="2"/>
        <v>0.78530093553080726</v>
      </c>
      <c r="G33" s="32">
        <f t="shared" si="5"/>
        <v>1284930</v>
      </c>
      <c r="H33" s="34">
        <f t="shared" si="3"/>
        <v>0.50776869145029013</v>
      </c>
      <c r="I33" s="38">
        <v>25697</v>
      </c>
      <c r="J33" s="38">
        <v>93192</v>
      </c>
      <c r="K33" s="38">
        <v>445986</v>
      </c>
      <c r="L33" s="38">
        <v>468334</v>
      </c>
      <c r="M33" s="38">
        <v>238552</v>
      </c>
      <c r="N33" s="38">
        <v>13169</v>
      </c>
      <c r="P33" s="1">
        <v>2530542</v>
      </c>
    </row>
    <row r="34" spans="1:16" x14ac:dyDescent="0.45">
      <c r="A34" s="36" t="s">
        <v>40</v>
      </c>
      <c r="B34" s="32">
        <f t="shared" si="4"/>
        <v>17891976</v>
      </c>
      <c r="C34" s="37">
        <f>SUM(一般接種!D33+一般接種!G33+一般接種!J33+医療従事者等!C31)</f>
        <v>6884300</v>
      </c>
      <c r="D34" s="33">
        <f t="shared" si="1"/>
        <v>0.77881004956043387</v>
      </c>
      <c r="E34" s="37">
        <f>SUM(一般接種!E33+一般接種!H33+一般接種!K33+医療従事者等!D31)</f>
        <v>6786247</v>
      </c>
      <c r="F34" s="34">
        <f t="shared" si="2"/>
        <v>0.76771746762914828</v>
      </c>
      <c r="G34" s="32">
        <f t="shared" si="5"/>
        <v>4221429</v>
      </c>
      <c r="H34" s="34">
        <f t="shared" si="3"/>
        <v>0.47756363445896499</v>
      </c>
      <c r="I34" s="38">
        <v>63398</v>
      </c>
      <c r="J34" s="38">
        <v>363679</v>
      </c>
      <c r="K34" s="38">
        <v>1498905</v>
      </c>
      <c r="L34" s="38">
        <v>1531433</v>
      </c>
      <c r="M34" s="38">
        <v>713186</v>
      </c>
      <c r="N34" s="38">
        <v>50828</v>
      </c>
      <c r="P34" s="1">
        <v>8839511</v>
      </c>
    </row>
    <row r="35" spans="1:16" x14ac:dyDescent="0.45">
      <c r="A35" s="36" t="s">
        <v>41</v>
      </c>
      <c r="B35" s="32">
        <f t="shared" si="4"/>
        <v>11649546</v>
      </c>
      <c r="C35" s="37">
        <f>SUM(一般接種!D34+一般接種!G34+一般接種!J34+医療従事者等!C32)</f>
        <v>4422029</v>
      </c>
      <c r="D35" s="33">
        <f t="shared" si="1"/>
        <v>0.80056647581977414</v>
      </c>
      <c r="E35" s="37">
        <f>SUM(一般接種!E34+一般接種!H34+一般接種!K34+医療従事者等!D32)</f>
        <v>4362965</v>
      </c>
      <c r="F35" s="34">
        <f t="shared" si="2"/>
        <v>0.78987349792934891</v>
      </c>
      <c r="G35" s="32">
        <f t="shared" si="5"/>
        <v>2864552</v>
      </c>
      <c r="H35" s="34">
        <f t="shared" si="3"/>
        <v>0.51860001357803975</v>
      </c>
      <c r="I35" s="38">
        <v>43864</v>
      </c>
      <c r="J35" s="38">
        <v>239188</v>
      </c>
      <c r="K35" s="38">
        <v>1001215</v>
      </c>
      <c r="L35" s="38">
        <v>1027751</v>
      </c>
      <c r="M35" s="38">
        <v>515368</v>
      </c>
      <c r="N35" s="38">
        <v>37166</v>
      </c>
      <c r="P35" s="1">
        <v>5523625</v>
      </c>
    </row>
    <row r="36" spans="1:16" x14ac:dyDescent="0.45">
      <c r="A36" s="36" t="s">
        <v>42</v>
      </c>
      <c r="B36" s="32">
        <f t="shared" si="4"/>
        <v>2916230</v>
      </c>
      <c r="C36" s="37">
        <f>SUM(一般接種!D35+一般接種!G35+一般接種!J35+医療従事者等!C33)</f>
        <v>1091421</v>
      </c>
      <c r="D36" s="33">
        <f t="shared" si="1"/>
        <v>0.81162292459726382</v>
      </c>
      <c r="E36" s="37">
        <f>SUM(一般接種!E35+一般接種!H35+一般接種!K35+医療従事者等!D33)</f>
        <v>1078742</v>
      </c>
      <c r="F36" s="34">
        <f t="shared" si="2"/>
        <v>0.80219432915978495</v>
      </c>
      <c r="G36" s="32">
        <f t="shared" si="5"/>
        <v>746067</v>
      </c>
      <c r="H36" s="34">
        <f t="shared" si="3"/>
        <v>0.55480431518681317</v>
      </c>
      <c r="I36" s="38">
        <v>7441</v>
      </c>
      <c r="J36" s="38">
        <v>53305</v>
      </c>
      <c r="K36" s="38">
        <v>305467</v>
      </c>
      <c r="L36" s="38">
        <v>251346</v>
      </c>
      <c r="M36" s="38">
        <v>123898</v>
      </c>
      <c r="N36" s="38">
        <v>4610</v>
      </c>
      <c r="P36" s="1">
        <v>1344739</v>
      </c>
    </row>
    <row r="37" spans="1:16" x14ac:dyDescent="0.45">
      <c r="A37" s="36" t="s">
        <v>43</v>
      </c>
      <c r="B37" s="32">
        <f t="shared" si="4"/>
        <v>2028744</v>
      </c>
      <c r="C37" s="37">
        <f>SUM(一般接種!D36+一般接種!G36+一般接種!J36+医療従事者等!C34)</f>
        <v>748306</v>
      </c>
      <c r="D37" s="33">
        <f t="shared" si="1"/>
        <v>0.79233444017144694</v>
      </c>
      <c r="E37" s="37">
        <f>SUM(一般接種!E36+一般接種!H36+一般接種!K36+医療従事者等!D34)</f>
        <v>738403</v>
      </c>
      <c r="F37" s="34">
        <f t="shared" si="2"/>
        <v>0.78184877259559182</v>
      </c>
      <c r="G37" s="32">
        <f t="shared" si="5"/>
        <v>542035</v>
      </c>
      <c r="H37" s="34">
        <f t="shared" si="3"/>
        <v>0.57392697409659987</v>
      </c>
      <c r="I37" s="38">
        <v>7662</v>
      </c>
      <c r="J37" s="38">
        <v>43831</v>
      </c>
      <c r="K37" s="38">
        <v>210672</v>
      </c>
      <c r="L37" s="38">
        <v>195696</v>
      </c>
      <c r="M37" s="38">
        <v>80415</v>
      </c>
      <c r="N37" s="38">
        <v>3759</v>
      </c>
      <c r="P37" s="1">
        <v>944432</v>
      </c>
    </row>
    <row r="38" spans="1:16" x14ac:dyDescent="0.45">
      <c r="A38" s="36" t="s">
        <v>44</v>
      </c>
      <c r="B38" s="32">
        <f t="shared" si="4"/>
        <v>1185011</v>
      </c>
      <c r="C38" s="37">
        <f>SUM(一般接種!D37+一般接種!G37+一般接種!J37+医療従事者等!C35)</f>
        <v>441691</v>
      </c>
      <c r="D38" s="33">
        <f t="shared" si="1"/>
        <v>0.79328397882138268</v>
      </c>
      <c r="E38" s="37">
        <f>SUM(一般接種!E37+一般接種!H37+一般接種!K37+医療従事者等!D35)</f>
        <v>435279</v>
      </c>
      <c r="F38" s="34">
        <f t="shared" si="2"/>
        <v>0.78176792603288869</v>
      </c>
      <c r="G38" s="32">
        <f t="shared" si="5"/>
        <v>308041</v>
      </c>
      <c r="H38" s="34">
        <f t="shared" si="3"/>
        <v>0.55324647801317561</v>
      </c>
      <c r="I38" s="38">
        <v>4891</v>
      </c>
      <c r="J38" s="38">
        <v>22857</v>
      </c>
      <c r="K38" s="38">
        <v>107761</v>
      </c>
      <c r="L38" s="38">
        <v>110255</v>
      </c>
      <c r="M38" s="38">
        <v>58275</v>
      </c>
      <c r="N38" s="38">
        <v>4002</v>
      </c>
      <c r="P38" s="1">
        <v>556788</v>
      </c>
    </row>
    <row r="39" spans="1:16" x14ac:dyDescent="0.45">
      <c r="A39" s="36" t="s">
        <v>45</v>
      </c>
      <c r="B39" s="32">
        <f t="shared" si="4"/>
        <v>1485416</v>
      </c>
      <c r="C39" s="37">
        <f>SUM(一般接種!D38+一般接種!G38+一般接種!J38+医療従事者等!C36)</f>
        <v>560318</v>
      </c>
      <c r="D39" s="33">
        <f t="shared" si="1"/>
        <v>0.83279653396550313</v>
      </c>
      <c r="E39" s="37">
        <f>SUM(一般接種!E38+一般接種!H38+一般接種!K38+医療従事者等!D36)</f>
        <v>549240</v>
      </c>
      <c r="F39" s="34">
        <f t="shared" si="2"/>
        <v>0.81633138381278658</v>
      </c>
      <c r="G39" s="32">
        <f t="shared" si="5"/>
        <v>375858</v>
      </c>
      <c r="H39" s="34">
        <f t="shared" si="3"/>
        <v>0.55863498881564766</v>
      </c>
      <c r="I39" s="38">
        <v>4859</v>
      </c>
      <c r="J39" s="38">
        <v>30211</v>
      </c>
      <c r="K39" s="38">
        <v>110853</v>
      </c>
      <c r="L39" s="38">
        <v>142082</v>
      </c>
      <c r="M39" s="38">
        <v>80896</v>
      </c>
      <c r="N39" s="38">
        <v>6957</v>
      </c>
      <c r="P39" s="1">
        <v>672815</v>
      </c>
    </row>
    <row r="40" spans="1:16" x14ac:dyDescent="0.45">
      <c r="A40" s="36" t="s">
        <v>46</v>
      </c>
      <c r="B40" s="32">
        <f t="shared" si="4"/>
        <v>3987317</v>
      </c>
      <c r="C40" s="37">
        <f>SUM(一般接種!D39+一般接種!G39+一般接種!J39+医療従事者等!C37)</f>
        <v>1508365</v>
      </c>
      <c r="D40" s="33">
        <f t="shared" si="1"/>
        <v>0.79647912573245938</v>
      </c>
      <c r="E40" s="37">
        <f>SUM(一般接種!E39+一般接種!H39+一般接種!K39+医療従事者等!D37)</f>
        <v>1476123</v>
      </c>
      <c r="F40" s="34">
        <f t="shared" si="2"/>
        <v>0.77945401578104445</v>
      </c>
      <c r="G40" s="32">
        <f t="shared" si="5"/>
        <v>1002829</v>
      </c>
      <c r="H40" s="34">
        <f t="shared" si="3"/>
        <v>0.52953520214215821</v>
      </c>
      <c r="I40" s="38">
        <v>21871</v>
      </c>
      <c r="J40" s="38">
        <v>137029</v>
      </c>
      <c r="K40" s="38">
        <v>361433</v>
      </c>
      <c r="L40" s="38">
        <v>316832</v>
      </c>
      <c r="M40" s="38">
        <v>155543</v>
      </c>
      <c r="N40" s="38">
        <v>10121</v>
      </c>
      <c r="P40" s="1">
        <v>1893791</v>
      </c>
    </row>
    <row r="41" spans="1:16" x14ac:dyDescent="0.45">
      <c r="A41" s="36" t="s">
        <v>47</v>
      </c>
      <c r="B41" s="32">
        <f t="shared" si="4"/>
        <v>5961865</v>
      </c>
      <c r="C41" s="37">
        <f>SUM(一般接種!D40+一般接種!G40+一般接種!J40+医療従事者等!C38)</f>
        <v>2235766</v>
      </c>
      <c r="D41" s="33">
        <f t="shared" si="1"/>
        <v>0.79495795988740003</v>
      </c>
      <c r="E41" s="37">
        <f>SUM(一般接種!E40+一般接種!H40+一般接種!K40+医療従事者等!D38)</f>
        <v>2203228</v>
      </c>
      <c r="F41" s="34">
        <f t="shared" si="2"/>
        <v>0.78338861761329071</v>
      </c>
      <c r="G41" s="32">
        <f t="shared" si="5"/>
        <v>1522871</v>
      </c>
      <c r="H41" s="34">
        <f t="shared" si="3"/>
        <v>0.54147814365711111</v>
      </c>
      <c r="I41" s="38">
        <v>22352</v>
      </c>
      <c r="J41" s="38">
        <v>120736</v>
      </c>
      <c r="K41" s="38">
        <v>543085</v>
      </c>
      <c r="L41" s="38">
        <v>528516</v>
      </c>
      <c r="M41" s="38">
        <v>287063</v>
      </c>
      <c r="N41" s="38">
        <v>21119</v>
      </c>
      <c r="P41" s="1">
        <v>2812433</v>
      </c>
    </row>
    <row r="42" spans="1:16" x14ac:dyDescent="0.45">
      <c r="A42" s="36" t="s">
        <v>48</v>
      </c>
      <c r="B42" s="32">
        <f t="shared" si="4"/>
        <v>3033553</v>
      </c>
      <c r="C42" s="37">
        <f>SUM(一般接種!D41+一般接種!G41+一般接種!J41+医療従事者等!C39)</f>
        <v>1117620</v>
      </c>
      <c r="D42" s="33">
        <f t="shared" si="1"/>
        <v>0.82413668507716931</v>
      </c>
      <c r="E42" s="37">
        <f>SUM(一般接種!E41+一般接種!H41+一般接種!K41+医療従事者等!D39)</f>
        <v>1091956</v>
      </c>
      <c r="F42" s="34">
        <f t="shared" si="2"/>
        <v>0.80521196658088212</v>
      </c>
      <c r="G42" s="32">
        <f t="shared" si="5"/>
        <v>823977</v>
      </c>
      <c r="H42" s="34">
        <f t="shared" si="3"/>
        <v>0.60760336550869765</v>
      </c>
      <c r="I42" s="38">
        <v>44659</v>
      </c>
      <c r="J42" s="38">
        <v>46277</v>
      </c>
      <c r="K42" s="38">
        <v>286447</v>
      </c>
      <c r="L42" s="38">
        <v>308971</v>
      </c>
      <c r="M42" s="38">
        <v>130440</v>
      </c>
      <c r="N42" s="38">
        <v>7183</v>
      </c>
      <c r="P42" s="1">
        <v>1356110</v>
      </c>
    </row>
    <row r="43" spans="1:16" x14ac:dyDescent="0.45">
      <c r="A43" s="36" t="s">
        <v>49</v>
      </c>
      <c r="B43" s="32">
        <f t="shared" si="4"/>
        <v>1609244</v>
      </c>
      <c r="C43" s="37">
        <f>SUM(一般接種!D42+一般接種!G42+一般接種!J42+医療従事者等!C40)</f>
        <v>598106</v>
      </c>
      <c r="D43" s="33">
        <f t="shared" si="1"/>
        <v>0.81380612804425889</v>
      </c>
      <c r="E43" s="37">
        <f>SUM(一般接種!E42+一般接種!H42+一般接種!K42+医療従事者等!D40)</f>
        <v>589343</v>
      </c>
      <c r="F43" s="34">
        <f t="shared" si="2"/>
        <v>0.8018828517352905</v>
      </c>
      <c r="G43" s="32">
        <f t="shared" si="5"/>
        <v>421795</v>
      </c>
      <c r="H43" s="34">
        <f t="shared" si="3"/>
        <v>0.57391057066544748</v>
      </c>
      <c r="I43" s="38">
        <v>7880</v>
      </c>
      <c r="J43" s="38">
        <v>39387</v>
      </c>
      <c r="K43" s="38">
        <v>150007</v>
      </c>
      <c r="L43" s="38">
        <v>158840</v>
      </c>
      <c r="M43" s="38">
        <v>63550</v>
      </c>
      <c r="N43" s="38">
        <v>2131</v>
      </c>
      <c r="P43" s="1">
        <v>734949</v>
      </c>
    </row>
    <row r="44" spans="1:16" x14ac:dyDescent="0.45">
      <c r="A44" s="36" t="s">
        <v>50</v>
      </c>
      <c r="B44" s="32">
        <f t="shared" si="4"/>
        <v>2062603</v>
      </c>
      <c r="C44" s="37">
        <f>SUM(一般接種!D43+一般接種!G43+一般接種!J43+医療従事者等!C41)</f>
        <v>776981</v>
      </c>
      <c r="D44" s="33">
        <f t="shared" si="1"/>
        <v>0.79780695269310065</v>
      </c>
      <c r="E44" s="37">
        <f>SUM(一般接種!E43+一般接種!H43+一般接種!K43+医療従事者等!D41)</f>
        <v>766275</v>
      </c>
      <c r="F44" s="34">
        <f t="shared" si="2"/>
        <v>0.78681399245915373</v>
      </c>
      <c r="G44" s="32">
        <f t="shared" si="5"/>
        <v>519347</v>
      </c>
      <c r="H44" s="34">
        <f t="shared" si="3"/>
        <v>0.53326741253686227</v>
      </c>
      <c r="I44" s="38">
        <v>9367</v>
      </c>
      <c r="J44" s="38">
        <v>47889</v>
      </c>
      <c r="K44" s="38">
        <v>169935</v>
      </c>
      <c r="L44" s="38">
        <v>186477</v>
      </c>
      <c r="M44" s="38">
        <v>101528</v>
      </c>
      <c r="N44" s="38">
        <v>4151</v>
      </c>
      <c r="P44" s="1">
        <v>973896</v>
      </c>
    </row>
    <row r="45" spans="1:16" x14ac:dyDescent="0.45">
      <c r="A45" s="36" t="s">
        <v>51</v>
      </c>
      <c r="B45" s="32">
        <f t="shared" si="4"/>
        <v>2962460</v>
      </c>
      <c r="C45" s="37">
        <f>SUM(一般接種!D44+一般接種!G44+一般接種!J44+医療従事者等!C42)</f>
        <v>1109406</v>
      </c>
      <c r="D45" s="33">
        <f t="shared" si="1"/>
        <v>0.81801390483395375</v>
      </c>
      <c r="E45" s="37">
        <f>SUM(一般接種!E44+一般接種!H44+一般接種!K44+医療従事者等!D42)</f>
        <v>1094460</v>
      </c>
      <c r="F45" s="34">
        <f t="shared" si="2"/>
        <v>0.8069935607744767</v>
      </c>
      <c r="G45" s="32">
        <f t="shared" si="5"/>
        <v>758594</v>
      </c>
      <c r="H45" s="34">
        <f t="shared" si="3"/>
        <v>0.55934476659005661</v>
      </c>
      <c r="I45" s="38">
        <v>12395</v>
      </c>
      <c r="J45" s="38">
        <v>57033</v>
      </c>
      <c r="K45" s="38">
        <v>276805</v>
      </c>
      <c r="L45" s="38">
        <v>269684</v>
      </c>
      <c r="M45" s="38">
        <v>137290</v>
      </c>
      <c r="N45" s="38">
        <v>5387</v>
      </c>
      <c r="P45" s="1">
        <v>1356219</v>
      </c>
    </row>
    <row r="46" spans="1:16" x14ac:dyDescent="0.45">
      <c r="A46" s="36" t="s">
        <v>52</v>
      </c>
      <c r="B46" s="32">
        <f t="shared" si="4"/>
        <v>1500189</v>
      </c>
      <c r="C46" s="37">
        <f>SUM(一般接種!D45+一般接種!G45+一般接種!J45+医療従事者等!C43)</f>
        <v>563554</v>
      </c>
      <c r="D46" s="33">
        <f t="shared" si="1"/>
        <v>0.80373719812826327</v>
      </c>
      <c r="E46" s="37">
        <f>SUM(一般接種!E45+一般接種!H45+一般接種!K45+医療従事者等!D43)</f>
        <v>554771</v>
      </c>
      <c r="F46" s="34">
        <f t="shared" si="2"/>
        <v>0.79121093833566036</v>
      </c>
      <c r="G46" s="32">
        <f t="shared" si="5"/>
        <v>381864</v>
      </c>
      <c r="H46" s="34">
        <f t="shared" si="3"/>
        <v>0.54461205390441936</v>
      </c>
      <c r="I46" s="38">
        <v>10590</v>
      </c>
      <c r="J46" s="38">
        <v>33322</v>
      </c>
      <c r="K46" s="38">
        <v>140397</v>
      </c>
      <c r="L46" s="38">
        <v>124778</v>
      </c>
      <c r="M46" s="38">
        <v>70614</v>
      </c>
      <c r="N46" s="38">
        <v>2163</v>
      </c>
      <c r="P46" s="1">
        <v>701167</v>
      </c>
    </row>
    <row r="47" spans="1:16" x14ac:dyDescent="0.45">
      <c r="A47" s="36" t="s">
        <v>53</v>
      </c>
      <c r="B47" s="32">
        <f t="shared" si="4"/>
        <v>10856191</v>
      </c>
      <c r="C47" s="37">
        <f>SUM(一般接種!D46+一般接種!G46+一般接種!J46+医療従事者等!C44)</f>
        <v>4121118</v>
      </c>
      <c r="D47" s="33">
        <f t="shared" si="1"/>
        <v>0.80425083476933823</v>
      </c>
      <c r="E47" s="37">
        <f>SUM(一般接種!E46+一般接種!H46+一般接種!K46+医療従事者等!D44)</f>
        <v>4028230</v>
      </c>
      <c r="F47" s="34">
        <f t="shared" si="2"/>
        <v>0.78612341120610751</v>
      </c>
      <c r="G47" s="32">
        <f t="shared" si="5"/>
        <v>2706843</v>
      </c>
      <c r="H47" s="34">
        <f t="shared" si="3"/>
        <v>0.52825003854282737</v>
      </c>
      <c r="I47" s="38">
        <v>42843</v>
      </c>
      <c r="J47" s="38">
        <v>226752</v>
      </c>
      <c r="K47" s="38">
        <v>922367</v>
      </c>
      <c r="L47" s="38">
        <v>1015372</v>
      </c>
      <c r="M47" s="38">
        <v>476595</v>
      </c>
      <c r="N47" s="38">
        <v>22914</v>
      </c>
      <c r="P47" s="1">
        <v>5124170</v>
      </c>
    </row>
    <row r="48" spans="1:16" x14ac:dyDescent="0.45">
      <c r="A48" s="36" t="s">
        <v>54</v>
      </c>
      <c r="B48" s="32">
        <f t="shared" si="4"/>
        <v>1742156</v>
      </c>
      <c r="C48" s="37">
        <f>SUM(一般接種!D47+一般接種!G47+一般接種!J47+医療従事者等!C45)</f>
        <v>655225</v>
      </c>
      <c r="D48" s="33">
        <f t="shared" si="1"/>
        <v>0.8007912278085898</v>
      </c>
      <c r="E48" s="37">
        <f>SUM(一般接種!E47+一般接種!H47+一般接種!K47+医療従事者等!D45)</f>
        <v>645895</v>
      </c>
      <c r="F48" s="34">
        <f t="shared" si="2"/>
        <v>0.78938845447812456</v>
      </c>
      <c r="G48" s="32">
        <f t="shared" si="5"/>
        <v>441036</v>
      </c>
      <c r="H48" s="34">
        <f t="shared" si="3"/>
        <v>0.53901752825027927</v>
      </c>
      <c r="I48" s="38">
        <v>8392</v>
      </c>
      <c r="J48" s="38">
        <v>56386</v>
      </c>
      <c r="K48" s="38">
        <v>164919</v>
      </c>
      <c r="L48" s="38">
        <v>145541</v>
      </c>
      <c r="M48" s="38">
        <v>62065</v>
      </c>
      <c r="N48" s="38">
        <v>3733</v>
      </c>
      <c r="P48" s="1">
        <v>818222</v>
      </c>
    </row>
    <row r="49" spans="1:16" x14ac:dyDescent="0.45">
      <c r="A49" s="36" t="s">
        <v>55</v>
      </c>
      <c r="B49" s="32">
        <f t="shared" si="4"/>
        <v>2952646</v>
      </c>
      <c r="C49" s="37">
        <f>SUM(一般接種!D48+一般接種!G48+一般接種!J48+医療従事者等!C46)</f>
        <v>1093539</v>
      </c>
      <c r="D49" s="33">
        <f t="shared" si="1"/>
        <v>0.81855520241208801</v>
      </c>
      <c r="E49" s="37">
        <f>SUM(一般接種!E48+一般接種!H48+一般接種!K48+医療従事者等!D46)</f>
        <v>1074875</v>
      </c>
      <c r="F49" s="34">
        <f t="shared" si="2"/>
        <v>0.80458449419059863</v>
      </c>
      <c r="G49" s="32">
        <f t="shared" si="5"/>
        <v>784232</v>
      </c>
      <c r="H49" s="34">
        <f t="shared" si="3"/>
        <v>0.58702724228220171</v>
      </c>
      <c r="I49" s="38">
        <v>14681</v>
      </c>
      <c r="J49" s="38">
        <v>65278</v>
      </c>
      <c r="K49" s="38">
        <v>274587</v>
      </c>
      <c r="L49" s="38">
        <v>300042</v>
      </c>
      <c r="M49" s="38">
        <v>123993</v>
      </c>
      <c r="N49" s="38">
        <v>5651</v>
      </c>
      <c r="P49" s="1">
        <v>1335938</v>
      </c>
    </row>
    <row r="50" spans="1:16" x14ac:dyDescent="0.45">
      <c r="A50" s="36" t="s">
        <v>56</v>
      </c>
      <c r="B50" s="32">
        <f t="shared" si="4"/>
        <v>3927422</v>
      </c>
      <c r="C50" s="37">
        <f>SUM(一般接種!D49+一般接種!G49+一般接種!J49+医療従事者等!C47)</f>
        <v>1453023</v>
      </c>
      <c r="D50" s="33">
        <f t="shared" si="1"/>
        <v>0.8262173434661344</v>
      </c>
      <c r="E50" s="37">
        <f>SUM(一般接種!E49+一般接種!H49+一般接種!K49+医療従事者等!D47)</f>
        <v>1432864</v>
      </c>
      <c r="F50" s="34">
        <f t="shared" si="2"/>
        <v>0.81475454113820589</v>
      </c>
      <c r="G50" s="32">
        <f t="shared" si="5"/>
        <v>1041535</v>
      </c>
      <c r="H50" s="34">
        <f t="shared" si="3"/>
        <v>0.59223720534843582</v>
      </c>
      <c r="I50" s="38">
        <v>20946</v>
      </c>
      <c r="J50" s="38">
        <v>77503</v>
      </c>
      <c r="K50" s="38">
        <v>343250</v>
      </c>
      <c r="L50" s="38">
        <v>427930</v>
      </c>
      <c r="M50" s="38">
        <v>165475</v>
      </c>
      <c r="N50" s="38">
        <v>6431</v>
      </c>
      <c r="P50" s="1">
        <v>1758645</v>
      </c>
    </row>
    <row r="51" spans="1:16" x14ac:dyDescent="0.45">
      <c r="A51" s="36" t="s">
        <v>57</v>
      </c>
      <c r="B51" s="32">
        <f t="shared" si="4"/>
        <v>2448641</v>
      </c>
      <c r="C51" s="37">
        <f>SUM(一般接種!D50+一般接種!G50+一般接種!J50+医療従事者等!C48)</f>
        <v>922295</v>
      </c>
      <c r="D51" s="33">
        <f t="shared" si="1"/>
        <v>0.80779703978397899</v>
      </c>
      <c r="E51" s="37">
        <f>SUM(一般接種!E50+一般接種!H50+一般接種!K50+医療従事者等!D48)</f>
        <v>904595</v>
      </c>
      <c r="F51" s="34">
        <f t="shared" si="2"/>
        <v>0.79229439951792924</v>
      </c>
      <c r="G51" s="32">
        <f t="shared" si="5"/>
        <v>621751</v>
      </c>
      <c r="H51" s="34">
        <f t="shared" si="3"/>
        <v>0.54456395977721739</v>
      </c>
      <c r="I51" s="38">
        <v>19284</v>
      </c>
      <c r="J51" s="38">
        <v>50626</v>
      </c>
      <c r="K51" s="38">
        <v>215842</v>
      </c>
      <c r="L51" s="38">
        <v>217656</v>
      </c>
      <c r="M51" s="38">
        <v>111482</v>
      </c>
      <c r="N51" s="38">
        <v>6861</v>
      </c>
      <c r="P51" s="1">
        <v>1141741</v>
      </c>
    </row>
    <row r="52" spans="1:16" x14ac:dyDescent="0.45">
      <c r="A52" s="36" t="s">
        <v>58</v>
      </c>
      <c r="B52" s="32">
        <f t="shared" si="4"/>
        <v>2305343</v>
      </c>
      <c r="C52" s="37">
        <f>SUM(一般接種!D51+一般接種!G51+一般接種!J51+医療従事者等!C49)</f>
        <v>866554</v>
      </c>
      <c r="D52" s="33">
        <f t="shared" si="1"/>
        <v>0.7970210836419892</v>
      </c>
      <c r="E52" s="37">
        <f>SUM(一般接種!E51+一般接種!H51+一般接種!K51+医療従事者等!D49)</f>
        <v>852311</v>
      </c>
      <c r="F52" s="34">
        <f t="shared" si="2"/>
        <v>0.78392095220838798</v>
      </c>
      <c r="G52" s="32">
        <f t="shared" si="5"/>
        <v>586478</v>
      </c>
      <c r="H52" s="34">
        <f t="shared" si="3"/>
        <v>0.53941858336836079</v>
      </c>
      <c r="I52" s="38">
        <v>10932</v>
      </c>
      <c r="J52" s="38">
        <v>46143</v>
      </c>
      <c r="K52" s="38">
        <v>186215</v>
      </c>
      <c r="L52" s="38">
        <v>214123</v>
      </c>
      <c r="M52" s="38">
        <v>120598</v>
      </c>
      <c r="N52" s="38">
        <v>8467</v>
      </c>
      <c r="P52" s="1">
        <v>1087241</v>
      </c>
    </row>
    <row r="53" spans="1:16" x14ac:dyDescent="0.45">
      <c r="A53" s="36" t="s">
        <v>59</v>
      </c>
      <c r="B53" s="32">
        <f t="shared" si="4"/>
        <v>3498695</v>
      </c>
      <c r="C53" s="37">
        <f>SUM(一般接種!D52+一般接種!G52+一般接種!J52+医療従事者等!C50)</f>
        <v>1313713</v>
      </c>
      <c r="D53" s="33">
        <f t="shared" si="1"/>
        <v>0.81217879008381366</v>
      </c>
      <c r="E53" s="37">
        <f>SUM(一般接種!E52+一般接種!H52+一般接種!K52+医療従事者等!D50)</f>
        <v>1287244</v>
      </c>
      <c r="F53" s="34">
        <f t="shared" si="2"/>
        <v>0.79581481987515434</v>
      </c>
      <c r="G53" s="32">
        <f t="shared" si="5"/>
        <v>897738</v>
      </c>
      <c r="H53" s="34">
        <f t="shared" si="3"/>
        <v>0.55500993188943304</v>
      </c>
      <c r="I53" s="38">
        <v>17062</v>
      </c>
      <c r="J53" s="38">
        <v>70495</v>
      </c>
      <c r="K53" s="38">
        <v>341231</v>
      </c>
      <c r="L53" s="38">
        <v>300907</v>
      </c>
      <c r="M53" s="38">
        <v>161370</v>
      </c>
      <c r="N53" s="38">
        <v>6673</v>
      </c>
      <c r="P53" s="1">
        <v>1617517</v>
      </c>
    </row>
    <row r="54" spans="1:16" x14ac:dyDescent="0.45">
      <c r="A54" s="36" t="s">
        <v>60</v>
      </c>
      <c r="B54" s="32">
        <f t="shared" si="4"/>
        <v>2684992</v>
      </c>
      <c r="C54" s="37">
        <f>SUM(一般接種!D53+一般接種!G53+一般接種!J53+医療従事者等!C51)</f>
        <v>1055426</v>
      </c>
      <c r="D54" s="40">
        <f t="shared" si="1"/>
        <v>0.71066810852740325</v>
      </c>
      <c r="E54" s="37">
        <f>SUM(一般接種!E53+一般接種!H53+一般接種!K53+医療従事者等!D51)</f>
        <v>1032614</v>
      </c>
      <c r="F54" s="34">
        <f t="shared" si="2"/>
        <v>0.69530771292247484</v>
      </c>
      <c r="G54" s="32">
        <f t="shared" si="5"/>
        <v>596952</v>
      </c>
      <c r="H54" s="34">
        <f t="shared" si="3"/>
        <v>0.40195593885469033</v>
      </c>
      <c r="I54" s="38">
        <v>17044</v>
      </c>
      <c r="J54" s="38">
        <v>57781</v>
      </c>
      <c r="K54" s="38">
        <v>209253</v>
      </c>
      <c r="L54" s="38">
        <v>189817</v>
      </c>
      <c r="M54" s="38">
        <v>114149</v>
      </c>
      <c r="N54" s="38">
        <v>8908</v>
      </c>
      <c r="P54" s="1">
        <v>1485118</v>
      </c>
    </row>
    <row r="55" spans="1:16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</row>
    <row r="56" spans="1:16" x14ac:dyDescent="0.45">
      <c r="A56" s="87" t="s">
        <v>107</v>
      </c>
      <c r="B56" s="87"/>
      <c r="C56" s="87"/>
      <c r="D56" s="87"/>
      <c r="E56" s="87"/>
      <c r="F56" s="87"/>
      <c r="G56" s="87"/>
      <c r="H56" s="87"/>
      <c r="I56" s="87"/>
      <c r="J56" s="22"/>
      <c r="K56" s="22"/>
      <c r="L56" s="22"/>
      <c r="M56" s="22"/>
    </row>
    <row r="57" spans="1:16" x14ac:dyDescent="0.45">
      <c r="A57" s="22" t="s">
        <v>108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</row>
    <row r="58" spans="1:16" x14ac:dyDescent="0.45">
      <c r="A58" s="22" t="s">
        <v>109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</row>
    <row r="59" spans="1:16" x14ac:dyDescent="0.45">
      <c r="A59" s="24" t="s">
        <v>110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</row>
    <row r="60" spans="1:16" x14ac:dyDescent="0.45">
      <c r="A60" s="87" t="s">
        <v>111</v>
      </c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57"/>
      <c r="M60" s="57"/>
    </row>
    <row r="61" spans="1:16" x14ac:dyDescent="0.45">
      <c r="A61" s="24" t="s">
        <v>112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</row>
  </sheetData>
  <mergeCells count="10">
    <mergeCell ref="A56:I56"/>
    <mergeCell ref="A60:K60"/>
    <mergeCell ref="A3:A6"/>
    <mergeCell ref="B4:B6"/>
    <mergeCell ref="C4:D5"/>
    <mergeCell ref="E4:F5"/>
    <mergeCell ref="G5:H5"/>
    <mergeCell ref="B3:N3"/>
    <mergeCell ref="G4:N4"/>
    <mergeCell ref="I6:N6"/>
  </mergeCells>
  <phoneticPr fontId="2"/>
  <pageMargins left="0.7" right="0.7" top="0.75" bottom="0.75" header="0.3" footer="0.3"/>
  <pageSetup paperSize="9" scale="4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1"/>
  <sheetViews>
    <sheetView workbookViewId="0">
      <selection activeCell="M4" sqref="M4:N4"/>
    </sheetView>
  </sheetViews>
  <sheetFormatPr defaultRowHeight="18" x14ac:dyDescent="0.45"/>
  <cols>
    <col min="1" max="1" width="13.59765625" customWidth="1"/>
    <col min="2" max="2" width="11.3984375" style="30" bestFit="1" customWidth="1"/>
    <col min="3" max="8" width="11.3984375" bestFit="1" customWidth="1"/>
    <col min="9" max="9" width="8.69921875" bestFit="1" customWidth="1"/>
    <col min="10" max="11" width="9" bestFit="1" customWidth="1"/>
    <col min="12" max="12" width="1.69921875" customWidth="1"/>
    <col min="13" max="13" width="12.59765625" customWidth="1"/>
    <col min="15" max="15" width="12.19921875" customWidth="1"/>
    <col min="16" max="16" width="9.19921875" bestFit="1" customWidth="1"/>
    <col min="17" max="17" width="12.5" bestFit="1" customWidth="1"/>
  </cols>
  <sheetData>
    <row r="1" spans="1:18" x14ac:dyDescent="0.45">
      <c r="A1" s="22" t="s">
        <v>113</v>
      </c>
      <c r="B1" s="23"/>
      <c r="C1" s="24"/>
      <c r="D1" s="24"/>
    </row>
    <row r="2" spans="1:18" x14ac:dyDescent="0.45">
      <c r="B2"/>
      <c r="Q2" s="103" t="str">
        <f>'進捗状況 (都道府県別)'!H3</f>
        <v>（5月9日公表時点）</v>
      </c>
      <c r="R2" s="103"/>
    </row>
    <row r="3" spans="1:18" ht="37.5" customHeight="1" x14ac:dyDescent="0.45">
      <c r="A3" s="104" t="s">
        <v>3</v>
      </c>
      <c r="B3" s="107" t="s">
        <v>114</v>
      </c>
      <c r="C3" s="107"/>
      <c r="D3" s="107"/>
      <c r="E3" s="107"/>
      <c r="F3" s="107"/>
      <c r="G3" s="107"/>
      <c r="H3" s="107"/>
      <c r="I3" s="107"/>
      <c r="J3" s="107"/>
      <c r="K3" s="107"/>
      <c r="M3" s="107" t="s">
        <v>115</v>
      </c>
      <c r="N3" s="107"/>
      <c r="O3" s="107"/>
      <c r="P3" s="107"/>
      <c r="Q3" s="107"/>
      <c r="R3" s="107"/>
    </row>
    <row r="4" spans="1:18" ht="18.75" customHeight="1" x14ac:dyDescent="0.45">
      <c r="A4" s="105"/>
      <c r="B4" s="108" t="s">
        <v>13</v>
      </c>
      <c r="C4" s="109" t="s">
        <v>116</v>
      </c>
      <c r="D4" s="109"/>
      <c r="E4" s="109"/>
      <c r="F4" s="110" t="s">
        <v>117</v>
      </c>
      <c r="G4" s="111"/>
      <c r="H4" s="112"/>
      <c r="I4" s="110" t="s">
        <v>118</v>
      </c>
      <c r="J4" s="111"/>
      <c r="K4" s="112"/>
      <c r="M4" s="113" t="s">
        <v>119</v>
      </c>
      <c r="N4" s="113"/>
      <c r="O4" s="107" t="s">
        <v>120</v>
      </c>
      <c r="P4" s="107"/>
      <c r="Q4" s="109" t="s">
        <v>118</v>
      </c>
      <c r="R4" s="109"/>
    </row>
    <row r="5" spans="1:18" ht="36" x14ac:dyDescent="0.45">
      <c r="A5" s="106"/>
      <c r="B5" s="108"/>
      <c r="C5" s="41" t="s">
        <v>121</v>
      </c>
      <c r="D5" s="41" t="s">
        <v>96</v>
      </c>
      <c r="E5" s="41" t="s">
        <v>97</v>
      </c>
      <c r="F5" s="41" t="s">
        <v>121</v>
      </c>
      <c r="G5" s="41" t="s">
        <v>96</v>
      </c>
      <c r="H5" s="41" t="s">
        <v>97</v>
      </c>
      <c r="I5" s="41" t="s">
        <v>121</v>
      </c>
      <c r="J5" s="41" t="s">
        <v>96</v>
      </c>
      <c r="K5" s="41" t="s">
        <v>97</v>
      </c>
      <c r="M5" s="42" t="s">
        <v>122</v>
      </c>
      <c r="N5" s="42" t="s">
        <v>123</v>
      </c>
      <c r="O5" s="42" t="s">
        <v>124</v>
      </c>
      <c r="P5" s="42" t="s">
        <v>125</v>
      </c>
      <c r="Q5" s="42" t="s">
        <v>124</v>
      </c>
      <c r="R5" s="42" t="s">
        <v>123</v>
      </c>
    </row>
    <row r="6" spans="1:18" x14ac:dyDescent="0.45">
      <c r="A6" s="31" t="s">
        <v>126</v>
      </c>
      <c r="B6" s="43">
        <f>SUM(B7:B53)</f>
        <v>192501289</v>
      </c>
      <c r="C6" s="43">
        <f t="shared" ref="C6" si="0">SUM(C7:C53)</f>
        <v>160102134</v>
      </c>
      <c r="D6" s="43">
        <f>SUM(D7:D53)</f>
        <v>80453225</v>
      </c>
      <c r="E6" s="44">
        <f>SUM(E7:E53)</f>
        <v>79648909</v>
      </c>
      <c r="F6" s="44">
        <f t="shared" ref="F6:Q6" si="1">SUM(F7:F53)</f>
        <v>32282060</v>
      </c>
      <c r="G6" s="44">
        <f>SUM(G7:G53)</f>
        <v>16194838</v>
      </c>
      <c r="H6" s="44">
        <f t="shared" ref="H6:K6" si="2">SUM(H7:H53)</f>
        <v>16087222</v>
      </c>
      <c r="I6" s="44">
        <f>SUM(I7:I53)</f>
        <v>117095</v>
      </c>
      <c r="J6" s="44">
        <f t="shared" si="2"/>
        <v>58549</v>
      </c>
      <c r="K6" s="44">
        <f t="shared" si="2"/>
        <v>58546</v>
      </c>
      <c r="L6" s="45"/>
      <c r="M6" s="44">
        <f>SUM(M7:M53)</f>
        <v>175162920</v>
      </c>
      <c r="N6" s="46">
        <f>C6/M6</f>
        <v>0.91401841211598889</v>
      </c>
      <c r="O6" s="44">
        <f t="shared" si="1"/>
        <v>34257250</v>
      </c>
      <c r="P6" s="47">
        <f>F6/O6</f>
        <v>0.94234242386648082</v>
      </c>
      <c r="Q6" s="44">
        <f t="shared" si="1"/>
        <v>198640</v>
      </c>
      <c r="R6" s="47">
        <f>I6/Q6</f>
        <v>0.58948348771647197</v>
      </c>
    </row>
    <row r="7" spans="1:18" x14ac:dyDescent="0.45">
      <c r="A7" s="48" t="s">
        <v>14</v>
      </c>
      <c r="B7" s="43">
        <v>7893674</v>
      </c>
      <c r="C7" s="43">
        <v>6397373</v>
      </c>
      <c r="D7" s="43">
        <v>3216858</v>
      </c>
      <c r="E7" s="44">
        <v>3180515</v>
      </c>
      <c r="F7" s="49">
        <v>1495444</v>
      </c>
      <c r="G7" s="44">
        <v>749787</v>
      </c>
      <c r="H7" s="44">
        <v>745657</v>
      </c>
      <c r="I7" s="44">
        <v>857</v>
      </c>
      <c r="J7" s="44">
        <v>421</v>
      </c>
      <c r="K7" s="44">
        <v>436</v>
      </c>
      <c r="L7" s="45"/>
      <c r="M7" s="44">
        <v>7343260</v>
      </c>
      <c r="N7" s="46">
        <v>0.87118977130048503</v>
      </c>
      <c r="O7" s="50">
        <v>1518200</v>
      </c>
      <c r="P7" s="46">
        <v>0.98501119747068899</v>
      </c>
      <c r="Q7" s="44">
        <v>900</v>
      </c>
      <c r="R7" s="47">
        <v>0.95222222222222219</v>
      </c>
    </row>
    <row r="8" spans="1:18" x14ac:dyDescent="0.45">
      <c r="A8" s="48" t="s">
        <v>15</v>
      </c>
      <c r="B8" s="43">
        <v>2020798</v>
      </c>
      <c r="C8" s="43">
        <v>1830408</v>
      </c>
      <c r="D8" s="43">
        <v>919847</v>
      </c>
      <c r="E8" s="44">
        <v>910561</v>
      </c>
      <c r="F8" s="49">
        <v>187981</v>
      </c>
      <c r="G8" s="44">
        <v>94504</v>
      </c>
      <c r="H8" s="44">
        <v>93477</v>
      </c>
      <c r="I8" s="44">
        <v>2409</v>
      </c>
      <c r="J8" s="44">
        <v>1213</v>
      </c>
      <c r="K8" s="44">
        <v>1196</v>
      </c>
      <c r="L8" s="45"/>
      <c r="M8" s="44">
        <v>1910155</v>
      </c>
      <c r="N8" s="46">
        <v>0.95825103198431538</v>
      </c>
      <c r="O8" s="50">
        <v>186500</v>
      </c>
      <c r="P8" s="46">
        <v>1.0079410187667561</v>
      </c>
      <c r="Q8" s="44">
        <v>3700</v>
      </c>
      <c r="R8" s="47">
        <v>0.65108108108108109</v>
      </c>
    </row>
    <row r="9" spans="1:18" x14ac:dyDescent="0.45">
      <c r="A9" s="48" t="s">
        <v>16</v>
      </c>
      <c r="B9" s="43">
        <v>1944884</v>
      </c>
      <c r="C9" s="43">
        <v>1700719</v>
      </c>
      <c r="D9" s="43">
        <v>855552</v>
      </c>
      <c r="E9" s="44">
        <v>845167</v>
      </c>
      <c r="F9" s="49">
        <v>244071</v>
      </c>
      <c r="G9" s="44">
        <v>122579</v>
      </c>
      <c r="H9" s="44">
        <v>121492</v>
      </c>
      <c r="I9" s="44">
        <v>94</v>
      </c>
      <c r="J9" s="44">
        <v>48</v>
      </c>
      <c r="K9" s="44">
        <v>46</v>
      </c>
      <c r="L9" s="45"/>
      <c r="M9" s="44">
        <v>1846385</v>
      </c>
      <c r="N9" s="46">
        <v>0.92110746133661181</v>
      </c>
      <c r="O9" s="50">
        <v>227500</v>
      </c>
      <c r="P9" s="46">
        <v>1.0728395604395604</v>
      </c>
      <c r="Q9" s="44">
        <v>160</v>
      </c>
      <c r="R9" s="47">
        <v>0.58750000000000002</v>
      </c>
    </row>
    <row r="10" spans="1:18" x14ac:dyDescent="0.45">
      <c r="A10" s="48" t="s">
        <v>17</v>
      </c>
      <c r="B10" s="43">
        <v>3516131</v>
      </c>
      <c r="C10" s="43">
        <v>2775058</v>
      </c>
      <c r="D10" s="43">
        <v>1395581</v>
      </c>
      <c r="E10" s="44">
        <v>1379477</v>
      </c>
      <c r="F10" s="49">
        <v>741023</v>
      </c>
      <c r="G10" s="44">
        <v>371491</v>
      </c>
      <c r="H10" s="44">
        <v>369532</v>
      </c>
      <c r="I10" s="44">
        <v>50</v>
      </c>
      <c r="J10" s="44">
        <v>21</v>
      </c>
      <c r="K10" s="44">
        <v>29</v>
      </c>
      <c r="L10" s="45"/>
      <c r="M10" s="44">
        <v>3108965</v>
      </c>
      <c r="N10" s="46">
        <v>0.89259866225576678</v>
      </c>
      <c r="O10" s="50">
        <v>854400</v>
      </c>
      <c r="P10" s="46">
        <v>0.86730220037453187</v>
      </c>
      <c r="Q10" s="44">
        <v>140</v>
      </c>
      <c r="R10" s="47">
        <v>0.35714285714285715</v>
      </c>
    </row>
    <row r="11" spans="1:18" x14ac:dyDescent="0.45">
      <c r="A11" s="48" t="s">
        <v>18</v>
      </c>
      <c r="B11" s="43">
        <v>1567521</v>
      </c>
      <c r="C11" s="43">
        <v>1471656</v>
      </c>
      <c r="D11" s="43">
        <v>740100</v>
      </c>
      <c r="E11" s="44">
        <v>731556</v>
      </c>
      <c r="F11" s="49">
        <v>95807</v>
      </c>
      <c r="G11" s="44">
        <v>48284</v>
      </c>
      <c r="H11" s="44">
        <v>47523</v>
      </c>
      <c r="I11" s="44">
        <v>58</v>
      </c>
      <c r="J11" s="44">
        <v>29</v>
      </c>
      <c r="K11" s="44">
        <v>29</v>
      </c>
      <c r="L11" s="45"/>
      <c r="M11" s="44">
        <v>1516255</v>
      </c>
      <c r="N11" s="46">
        <v>0.97058608215636555</v>
      </c>
      <c r="O11" s="50">
        <v>87900</v>
      </c>
      <c r="P11" s="46">
        <v>1.0899544937428896</v>
      </c>
      <c r="Q11" s="44">
        <v>140</v>
      </c>
      <c r="R11" s="47">
        <v>0.41428571428571431</v>
      </c>
    </row>
    <row r="12" spans="1:18" x14ac:dyDescent="0.45">
      <c r="A12" s="48" t="s">
        <v>19</v>
      </c>
      <c r="B12" s="43">
        <v>1720846</v>
      </c>
      <c r="C12" s="43">
        <v>1643042</v>
      </c>
      <c r="D12" s="43">
        <v>827732</v>
      </c>
      <c r="E12" s="44">
        <v>815310</v>
      </c>
      <c r="F12" s="49">
        <v>77643</v>
      </c>
      <c r="G12" s="44">
        <v>38921</v>
      </c>
      <c r="H12" s="44">
        <v>38722</v>
      </c>
      <c r="I12" s="44">
        <v>161</v>
      </c>
      <c r="J12" s="44">
        <v>80</v>
      </c>
      <c r="K12" s="44">
        <v>81</v>
      </c>
      <c r="L12" s="45"/>
      <c r="M12" s="44">
        <v>1709995</v>
      </c>
      <c r="N12" s="46">
        <v>0.96084608434527585</v>
      </c>
      <c r="O12" s="50">
        <v>61700</v>
      </c>
      <c r="P12" s="46">
        <v>1.2583954619124798</v>
      </c>
      <c r="Q12" s="44">
        <v>340</v>
      </c>
      <c r="R12" s="47">
        <v>0.47352941176470587</v>
      </c>
    </row>
    <row r="13" spans="1:18" x14ac:dyDescent="0.45">
      <c r="A13" s="48" t="s">
        <v>20</v>
      </c>
      <c r="B13" s="43">
        <v>2934697</v>
      </c>
      <c r="C13" s="43">
        <v>2726912</v>
      </c>
      <c r="D13" s="43">
        <v>1372805</v>
      </c>
      <c r="E13" s="44">
        <v>1354107</v>
      </c>
      <c r="F13" s="49">
        <v>207532</v>
      </c>
      <c r="G13" s="44">
        <v>104266</v>
      </c>
      <c r="H13" s="44">
        <v>103266</v>
      </c>
      <c r="I13" s="44">
        <v>253</v>
      </c>
      <c r="J13" s="44">
        <v>127</v>
      </c>
      <c r="K13" s="44">
        <v>126</v>
      </c>
      <c r="L13" s="45"/>
      <c r="M13" s="44">
        <v>2891840</v>
      </c>
      <c r="N13" s="46">
        <v>0.9429677990483567</v>
      </c>
      <c r="O13" s="50">
        <v>178600</v>
      </c>
      <c r="P13" s="46">
        <v>1.161993281075028</v>
      </c>
      <c r="Q13" s="44">
        <v>560</v>
      </c>
      <c r="R13" s="47">
        <v>0.45178571428571429</v>
      </c>
    </row>
    <row r="14" spans="1:18" x14ac:dyDescent="0.45">
      <c r="A14" s="48" t="s">
        <v>21</v>
      </c>
      <c r="B14" s="43">
        <v>4601293</v>
      </c>
      <c r="C14" s="43">
        <v>3730720</v>
      </c>
      <c r="D14" s="43">
        <v>1876263</v>
      </c>
      <c r="E14" s="44">
        <v>1854457</v>
      </c>
      <c r="F14" s="49">
        <v>870205</v>
      </c>
      <c r="G14" s="44">
        <v>436668</v>
      </c>
      <c r="H14" s="44">
        <v>433537</v>
      </c>
      <c r="I14" s="44">
        <v>368</v>
      </c>
      <c r="J14" s="44">
        <v>177</v>
      </c>
      <c r="K14" s="44">
        <v>191</v>
      </c>
      <c r="L14" s="45"/>
      <c r="M14" s="44">
        <v>4032105</v>
      </c>
      <c r="N14" s="46">
        <v>0.92525368262979257</v>
      </c>
      <c r="O14" s="50">
        <v>892500</v>
      </c>
      <c r="P14" s="46">
        <v>0.97501960784313724</v>
      </c>
      <c r="Q14" s="44">
        <v>860</v>
      </c>
      <c r="R14" s="47">
        <v>0.42790697674418604</v>
      </c>
    </row>
    <row r="15" spans="1:18" x14ac:dyDescent="0.45">
      <c r="A15" s="51" t="s">
        <v>22</v>
      </c>
      <c r="B15" s="43">
        <v>3052223</v>
      </c>
      <c r="C15" s="43">
        <v>2669475</v>
      </c>
      <c r="D15" s="43">
        <v>1341963</v>
      </c>
      <c r="E15" s="44">
        <v>1327512</v>
      </c>
      <c r="F15" s="49">
        <v>381921</v>
      </c>
      <c r="G15" s="44">
        <v>192021</v>
      </c>
      <c r="H15" s="44">
        <v>189900</v>
      </c>
      <c r="I15" s="44">
        <v>827</v>
      </c>
      <c r="J15" s="44">
        <v>417</v>
      </c>
      <c r="K15" s="44">
        <v>410</v>
      </c>
      <c r="L15" s="45"/>
      <c r="M15" s="44">
        <v>2804850</v>
      </c>
      <c r="N15" s="46">
        <v>0.95173538691908655</v>
      </c>
      <c r="O15" s="50">
        <v>375900</v>
      </c>
      <c r="P15" s="46">
        <v>1.0160175578611332</v>
      </c>
      <c r="Q15" s="44">
        <v>1120</v>
      </c>
      <c r="R15" s="47">
        <v>0.73839285714285718</v>
      </c>
    </row>
    <row r="16" spans="1:18" x14ac:dyDescent="0.45">
      <c r="A16" s="48" t="s">
        <v>23</v>
      </c>
      <c r="B16" s="43">
        <v>2990278</v>
      </c>
      <c r="C16" s="43">
        <v>2140067</v>
      </c>
      <c r="D16" s="43">
        <v>1075741</v>
      </c>
      <c r="E16" s="44">
        <v>1064326</v>
      </c>
      <c r="F16" s="49">
        <v>849995</v>
      </c>
      <c r="G16" s="44">
        <v>426339</v>
      </c>
      <c r="H16" s="44">
        <v>423656</v>
      </c>
      <c r="I16" s="44">
        <v>216</v>
      </c>
      <c r="J16" s="44">
        <v>95</v>
      </c>
      <c r="K16" s="44">
        <v>121</v>
      </c>
      <c r="L16" s="45"/>
      <c r="M16" s="44">
        <v>2439595</v>
      </c>
      <c r="N16" s="46">
        <v>0.87722224385604985</v>
      </c>
      <c r="O16" s="50">
        <v>887500</v>
      </c>
      <c r="P16" s="46">
        <v>0.95774084507042256</v>
      </c>
      <c r="Q16" s="44">
        <v>340</v>
      </c>
      <c r="R16" s="47">
        <v>0.63529411764705879</v>
      </c>
    </row>
    <row r="17" spans="1:18" x14ac:dyDescent="0.45">
      <c r="A17" s="48" t="s">
        <v>24</v>
      </c>
      <c r="B17" s="43">
        <v>11495155</v>
      </c>
      <c r="C17" s="43">
        <v>9800917</v>
      </c>
      <c r="D17" s="43">
        <v>4931842</v>
      </c>
      <c r="E17" s="44">
        <v>4869075</v>
      </c>
      <c r="F17" s="49">
        <v>1676176</v>
      </c>
      <c r="G17" s="44">
        <v>839654</v>
      </c>
      <c r="H17" s="44">
        <v>836522</v>
      </c>
      <c r="I17" s="44">
        <v>18062</v>
      </c>
      <c r="J17" s="44">
        <v>9063</v>
      </c>
      <c r="K17" s="44">
        <v>8999</v>
      </c>
      <c r="L17" s="45"/>
      <c r="M17" s="44">
        <v>10649510</v>
      </c>
      <c r="N17" s="46">
        <v>0.92031623990211753</v>
      </c>
      <c r="O17" s="50">
        <v>659400</v>
      </c>
      <c r="P17" s="46">
        <v>2.5419714892326359</v>
      </c>
      <c r="Q17" s="44">
        <v>37520</v>
      </c>
      <c r="R17" s="47">
        <v>0.4813965884861407</v>
      </c>
    </row>
    <row r="18" spans="1:18" x14ac:dyDescent="0.45">
      <c r="A18" s="48" t="s">
        <v>25</v>
      </c>
      <c r="B18" s="43">
        <v>9817171</v>
      </c>
      <c r="C18" s="43">
        <v>8114842</v>
      </c>
      <c r="D18" s="43">
        <v>4080103</v>
      </c>
      <c r="E18" s="44">
        <v>4034739</v>
      </c>
      <c r="F18" s="49">
        <v>1701520</v>
      </c>
      <c r="G18" s="44">
        <v>852618</v>
      </c>
      <c r="H18" s="44">
        <v>848902</v>
      </c>
      <c r="I18" s="44">
        <v>809</v>
      </c>
      <c r="J18" s="44">
        <v>370</v>
      </c>
      <c r="K18" s="44">
        <v>439</v>
      </c>
      <c r="L18" s="45"/>
      <c r="M18" s="44">
        <v>8681145</v>
      </c>
      <c r="N18" s="46">
        <v>0.93476632402753324</v>
      </c>
      <c r="O18" s="50">
        <v>643300</v>
      </c>
      <c r="P18" s="46">
        <v>2.6449867868801493</v>
      </c>
      <c r="Q18" s="44">
        <v>4360</v>
      </c>
      <c r="R18" s="47">
        <v>0.18555045871559633</v>
      </c>
    </row>
    <row r="19" spans="1:18" x14ac:dyDescent="0.45">
      <c r="A19" s="48" t="s">
        <v>26</v>
      </c>
      <c r="B19" s="43">
        <v>21179941</v>
      </c>
      <c r="C19" s="43">
        <v>15811016</v>
      </c>
      <c r="D19" s="43">
        <v>7948500</v>
      </c>
      <c r="E19" s="44">
        <v>7862516</v>
      </c>
      <c r="F19" s="49">
        <v>5355448</v>
      </c>
      <c r="G19" s="44">
        <v>2686823</v>
      </c>
      <c r="H19" s="44">
        <v>2668625</v>
      </c>
      <c r="I19" s="44">
        <v>13477</v>
      </c>
      <c r="J19" s="44">
        <v>6627</v>
      </c>
      <c r="K19" s="44">
        <v>6850</v>
      </c>
      <c r="L19" s="45"/>
      <c r="M19" s="44">
        <v>17601290</v>
      </c>
      <c r="N19" s="46">
        <v>0.89828734143917865</v>
      </c>
      <c r="O19" s="50">
        <v>10132950</v>
      </c>
      <c r="P19" s="46">
        <v>0.52851815118006107</v>
      </c>
      <c r="Q19" s="44">
        <v>43540</v>
      </c>
      <c r="R19" s="47">
        <v>0.30953146531924669</v>
      </c>
    </row>
    <row r="20" spans="1:18" x14ac:dyDescent="0.45">
      <c r="A20" s="48" t="s">
        <v>27</v>
      </c>
      <c r="B20" s="43">
        <v>14300421</v>
      </c>
      <c r="C20" s="43">
        <v>10963113</v>
      </c>
      <c r="D20" s="43">
        <v>5506915</v>
      </c>
      <c r="E20" s="44">
        <v>5456198</v>
      </c>
      <c r="F20" s="49">
        <v>3331233</v>
      </c>
      <c r="G20" s="44">
        <v>1668613</v>
      </c>
      <c r="H20" s="44">
        <v>1662620</v>
      </c>
      <c r="I20" s="44">
        <v>6075</v>
      </c>
      <c r="J20" s="44">
        <v>3055</v>
      </c>
      <c r="K20" s="44">
        <v>3020</v>
      </c>
      <c r="L20" s="45"/>
      <c r="M20" s="44">
        <v>11740835</v>
      </c>
      <c r="N20" s="46">
        <v>0.93375922581315551</v>
      </c>
      <c r="O20" s="50">
        <v>1939600</v>
      </c>
      <c r="P20" s="46">
        <v>1.7174845328933801</v>
      </c>
      <c r="Q20" s="44">
        <v>11540</v>
      </c>
      <c r="R20" s="47">
        <v>0.52642980935875217</v>
      </c>
    </row>
    <row r="21" spans="1:18" x14ac:dyDescent="0.45">
      <c r="A21" s="48" t="s">
        <v>28</v>
      </c>
      <c r="B21" s="43">
        <v>3515362</v>
      </c>
      <c r="C21" s="43">
        <v>2944348</v>
      </c>
      <c r="D21" s="43">
        <v>1479783</v>
      </c>
      <c r="E21" s="44">
        <v>1464565</v>
      </c>
      <c r="F21" s="49">
        <v>570936</v>
      </c>
      <c r="G21" s="44">
        <v>286583</v>
      </c>
      <c r="H21" s="44">
        <v>284353</v>
      </c>
      <c r="I21" s="44">
        <v>78</v>
      </c>
      <c r="J21" s="44">
        <v>35</v>
      </c>
      <c r="K21" s="44">
        <v>43</v>
      </c>
      <c r="L21" s="45"/>
      <c r="M21" s="44">
        <v>3227505</v>
      </c>
      <c r="N21" s="46">
        <v>0.9122675255344298</v>
      </c>
      <c r="O21" s="50">
        <v>584800</v>
      </c>
      <c r="P21" s="46">
        <v>0.97629274965800272</v>
      </c>
      <c r="Q21" s="44">
        <v>240</v>
      </c>
      <c r="R21" s="47">
        <v>0.32500000000000001</v>
      </c>
    </row>
    <row r="22" spans="1:18" x14ac:dyDescent="0.45">
      <c r="A22" s="48" t="s">
        <v>29</v>
      </c>
      <c r="B22" s="43">
        <v>1668613</v>
      </c>
      <c r="C22" s="43">
        <v>1482537</v>
      </c>
      <c r="D22" s="43">
        <v>744275</v>
      </c>
      <c r="E22" s="44">
        <v>738262</v>
      </c>
      <c r="F22" s="49">
        <v>185862</v>
      </c>
      <c r="G22" s="44">
        <v>93156</v>
      </c>
      <c r="H22" s="44">
        <v>92706</v>
      </c>
      <c r="I22" s="44">
        <v>214</v>
      </c>
      <c r="J22" s="44">
        <v>109</v>
      </c>
      <c r="K22" s="44">
        <v>105</v>
      </c>
      <c r="L22" s="45"/>
      <c r="M22" s="44">
        <v>1580820</v>
      </c>
      <c r="N22" s="46">
        <v>0.93782783618628307</v>
      </c>
      <c r="O22" s="50">
        <v>176600</v>
      </c>
      <c r="P22" s="46">
        <v>1.0524462061155153</v>
      </c>
      <c r="Q22" s="44">
        <v>440</v>
      </c>
      <c r="R22" s="47">
        <v>0.48636363636363639</v>
      </c>
    </row>
    <row r="23" spans="1:18" x14ac:dyDescent="0.45">
      <c r="A23" s="48" t="s">
        <v>30</v>
      </c>
      <c r="B23" s="43">
        <v>1723806</v>
      </c>
      <c r="C23" s="43">
        <v>1517462</v>
      </c>
      <c r="D23" s="43">
        <v>762214</v>
      </c>
      <c r="E23" s="44">
        <v>755248</v>
      </c>
      <c r="F23" s="49">
        <v>205336</v>
      </c>
      <c r="G23" s="44">
        <v>103032</v>
      </c>
      <c r="H23" s="44">
        <v>102304</v>
      </c>
      <c r="I23" s="44">
        <v>1008</v>
      </c>
      <c r="J23" s="44">
        <v>503</v>
      </c>
      <c r="K23" s="44">
        <v>505</v>
      </c>
      <c r="L23" s="45"/>
      <c r="M23" s="44">
        <v>1612630</v>
      </c>
      <c r="N23" s="46">
        <v>0.94098584300180454</v>
      </c>
      <c r="O23" s="50">
        <v>220900</v>
      </c>
      <c r="P23" s="46">
        <v>0.92954277953825259</v>
      </c>
      <c r="Q23" s="44">
        <v>1080</v>
      </c>
      <c r="R23" s="47">
        <v>0.93333333333333335</v>
      </c>
    </row>
    <row r="24" spans="1:18" x14ac:dyDescent="0.45">
      <c r="A24" s="48" t="s">
        <v>31</v>
      </c>
      <c r="B24" s="43">
        <v>1188790</v>
      </c>
      <c r="C24" s="43">
        <v>1046313</v>
      </c>
      <c r="D24" s="43">
        <v>525716</v>
      </c>
      <c r="E24" s="44">
        <v>520597</v>
      </c>
      <c r="F24" s="49">
        <v>142414</v>
      </c>
      <c r="G24" s="44">
        <v>71500</v>
      </c>
      <c r="H24" s="44">
        <v>70914</v>
      </c>
      <c r="I24" s="44">
        <v>63</v>
      </c>
      <c r="J24" s="44">
        <v>21</v>
      </c>
      <c r="K24" s="44">
        <v>42</v>
      </c>
      <c r="L24" s="45"/>
      <c r="M24" s="44">
        <v>1118270</v>
      </c>
      <c r="N24" s="46">
        <v>0.93565328587908103</v>
      </c>
      <c r="O24" s="50">
        <v>145200</v>
      </c>
      <c r="P24" s="46">
        <v>0.98081267217630852</v>
      </c>
      <c r="Q24" s="44">
        <v>140</v>
      </c>
      <c r="R24" s="47">
        <v>0.45</v>
      </c>
    </row>
    <row r="25" spans="1:18" x14ac:dyDescent="0.45">
      <c r="A25" s="48" t="s">
        <v>32</v>
      </c>
      <c r="B25" s="43">
        <v>1267725</v>
      </c>
      <c r="C25" s="43">
        <v>1118061</v>
      </c>
      <c r="D25" s="43">
        <v>561578</v>
      </c>
      <c r="E25" s="44">
        <v>556483</v>
      </c>
      <c r="F25" s="49">
        <v>149632</v>
      </c>
      <c r="G25" s="44">
        <v>75103</v>
      </c>
      <c r="H25" s="44">
        <v>74529</v>
      </c>
      <c r="I25" s="44">
        <v>32</v>
      </c>
      <c r="J25" s="44">
        <v>12</v>
      </c>
      <c r="K25" s="44">
        <v>20</v>
      </c>
      <c r="L25" s="45"/>
      <c r="M25" s="44">
        <v>1251490</v>
      </c>
      <c r="N25" s="46">
        <v>0.89338388640740241</v>
      </c>
      <c r="O25" s="50">
        <v>139400</v>
      </c>
      <c r="P25" s="46">
        <v>1.073400286944046</v>
      </c>
      <c r="Q25" s="44">
        <v>280</v>
      </c>
      <c r="R25" s="47">
        <v>0.11428571428571428</v>
      </c>
    </row>
    <row r="26" spans="1:18" x14ac:dyDescent="0.45">
      <c r="A26" s="48" t="s">
        <v>33</v>
      </c>
      <c r="B26" s="43">
        <v>3212778</v>
      </c>
      <c r="C26" s="43">
        <v>2923047</v>
      </c>
      <c r="D26" s="43">
        <v>1467727</v>
      </c>
      <c r="E26" s="44">
        <v>1455320</v>
      </c>
      <c r="F26" s="49">
        <v>289609</v>
      </c>
      <c r="G26" s="44">
        <v>145392</v>
      </c>
      <c r="H26" s="44">
        <v>144217</v>
      </c>
      <c r="I26" s="44">
        <v>122</v>
      </c>
      <c r="J26" s="44">
        <v>55</v>
      </c>
      <c r="K26" s="44">
        <v>67</v>
      </c>
      <c r="L26" s="45"/>
      <c r="M26" s="44">
        <v>3146270</v>
      </c>
      <c r="N26" s="46">
        <v>0.92905154357381914</v>
      </c>
      <c r="O26" s="50">
        <v>268100</v>
      </c>
      <c r="P26" s="46">
        <v>1.0802275270421484</v>
      </c>
      <c r="Q26" s="44">
        <v>140</v>
      </c>
      <c r="R26" s="47">
        <v>0.87142857142857144</v>
      </c>
    </row>
    <row r="27" spans="1:18" x14ac:dyDescent="0.45">
      <c r="A27" s="48" t="s">
        <v>34</v>
      </c>
      <c r="B27" s="43">
        <v>3106749</v>
      </c>
      <c r="C27" s="43">
        <v>2765999</v>
      </c>
      <c r="D27" s="43">
        <v>1388041</v>
      </c>
      <c r="E27" s="44">
        <v>1377958</v>
      </c>
      <c r="F27" s="49">
        <v>338618</v>
      </c>
      <c r="G27" s="44">
        <v>170480</v>
      </c>
      <c r="H27" s="44">
        <v>168138</v>
      </c>
      <c r="I27" s="44">
        <v>2132</v>
      </c>
      <c r="J27" s="44">
        <v>1065</v>
      </c>
      <c r="K27" s="44">
        <v>1067</v>
      </c>
      <c r="L27" s="45"/>
      <c r="M27" s="44">
        <v>2968425</v>
      </c>
      <c r="N27" s="46">
        <v>0.93180693465389897</v>
      </c>
      <c r="O27" s="50">
        <v>279600</v>
      </c>
      <c r="P27" s="46">
        <v>1.2110801144492132</v>
      </c>
      <c r="Q27" s="44">
        <v>2580</v>
      </c>
      <c r="R27" s="47">
        <v>0.82635658914728682</v>
      </c>
    </row>
    <row r="28" spans="1:18" x14ac:dyDescent="0.45">
      <c r="A28" s="48" t="s">
        <v>35</v>
      </c>
      <c r="B28" s="43">
        <v>5891859</v>
      </c>
      <c r="C28" s="43">
        <v>5111404</v>
      </c>
      <c r="D28" s="43">
        <v>2568123</v>
      </c>
      <c r="E28" s="44">
        <v>2543281</v>
      </c>
      <c r="F28" s="49">
        <v>780272</v>
      </c>
      <c r="G28" s="44">
        <v>391165</v>
      </c>
      <c r="H28" s="44">
        <v>389107</v>
      </c>
      <c r="I28" s="44">
        <v>183</v>
      </c>
      <c r="J28" s="44">
        <v>90</v>
      </c>
      <c r="K28" s="44">
        <v>93</v>
      </c>
      <c r="L28" s="45"/>
      <c r="M28" s="44">
        <v>5357620</v>
      </c>
      <c r="N28" s="46">
        <v>0.95404377316793654</v>
      </c>
      <c r="O28" s="50">
        <v>752600</v>
      </c>
      <c r="P28" s="46">
        <v>1.0367685357427585</v>
      </c>
      <c r="Q28" s="44">
        <v>1060</v>
      </c>
      <c r="R28" s="47">
        <v>0.17264150943396225</v>
      </c>
    </row>
    <row r="29" spans="1:18" x14ac:dyDescent="0.45">
      <c r="A29" s="48" t="s">
        <v>36</v>
      </c>
      <c r="B29" s="43">
        <v>11181247</v>
      </c>
      <c r="C29" s="43">
        <v>8749170</v>
      </c>
      <c r="D29" s="43">
        <v>4393539</v>
      </c>
      <c r="E29" s="44">
        <v>4355631</v>
      </c>
      <c r="F29" s="49">
        <v>2431352</v>
      </c>
      <c r="G29" s="44">
        <v>1219726</v>
      </c>
      <c r="H29" s="44">
        <v>1211626</v>
      </c>
      <c r="I29" s="44">
        <v>725</v>
      </c>
      <c r="J29" s="44">
        <v>333</v>
      </c>
      <c r="K29" s="44">
        <v>392</v>
      </c>
      <c r="L29" s="45"/>
      <c r="M29" s="44">
        <v>9966910</v>
      </c>
      <c r="N29" s="46">
        <v>0.87782171204515747</v>
      </c>
      <c r="O29" s="50">
        <v>2709600</v>
      </c>
      <c r="P29" s="46">
        <v>0.89731030410392676</v>
      </c>
      <c r="Q29" s="44">
        <v>1340</v>
      </c>
      <c r="R29" s="47">
        <v>0.54104477611940294</v>
      </c>
    </row>
    <row r="30" spans="1:18" x14ac:dyDescent="0.45">
      <c r="A30" s="48" t="s">
        <v>37</v>
      </c>
      <c r="B30" s="43">
        <v>2757494</v>
      </c>
      <c r="C30" s="43">
        <v>2485939</v>
      </c>
      <c r="D30" s="43">
        <v>1247873</v>
      </c>
      <c r="E30" s="44">
        <v>1238066</v>
      </c>
      <c r="F30" s="49">
        <v>271067</v>
      </c>
      <c r="G30" s="44">
        <v>136220</v>
      </c>
      <c r="H30" s="44">
        <v>134847</v>
      </c>
      <c r="I30" s="44">
        <v>488</v>
      </c>
      <c r="J30" s="44">
        <v>244</v>
      </c>
      <c r="K30" s="44">
        <v>244</v>
      </c>
      <c r="L30" s="45"/>
      <c r="M30" s="44">
        <v>2648215</v>
      </c>
      <c r="N30" s="46">
        <v>0.93872249798449148</v>
      </c>
      <c r="O30" s="50">
        <v>239400</v>
      </c>
      <c r="P30" s="46">
        <v>1.1322765246449458</v>
      </c>
      <c r="Q30" s="44">
        <v>780</v>
      </c>
      <c r="R30" s="47">
        <v>0.62564102564102564</v>
      </c>
    </row>
    <row r="31" spans="1:18" x14ac:dyDescent="0.45">
      <c r="A31" s="48" t="s">
        <v>38</v>
      </c>
      <c r="B31" s="43">
        <v>2172165</v>
      </c>
      <c r="C31" s="43">
        <v>1803502</v>
      </c>
      <c r="D31" s="43">
        <v>905954</v>
      </c>
      <c r="E31" s="44">
        <v>897548</v>
      </c>
      <c r="F31" s="49">
        <v>368569</v>
      </c>
      <c r="G31" s="44">
        <v>184672</v>
      </c>
      <c r="H31" s="44">
        <v>183897</v>
      </c>
      <c r="I31" s="44">
        <v>94</v>
      </c>
      <c r="J31" s="44">
        <v>47</v>
      </c>
      <c r="K31" s="44">
        <v>47</v>
      </c>
      <c r="L31" s="45"/>
      <c r="M31" s="44">
        <v>1896490</v>
      </c>
      <c r="N31" s="46">
        <v>0.95096836787960914</v>
      </c>
      <c r="O31" s="50">
        <v>348300</v>
      </c>
      <c r="P31" s="46">
        <v>1.0581940855584266</v>
      </c>
      <c r="Q31" s="44">
        <v>240</v>
      </c>
      <c r="R31" s="47">
        <v>0.39166666666666666</v>
      </c>
    </row>
    <row r="32" spans="1:18" x14ac:dyDescent="0.45">
      <c r="A32" s="48" t="s">
        <v>39</v>
      </c>
      <c r="B32" s="43">
        <v>3746793</v>
      </c>
      <c r="C32" s="43">
        <v>3094987</v>
      </c>
      <c r="D32" s="43">
        <v>1553541</v>
      </c>
      <c r="E32" s="44">
        <v>1541446</v>
      </c>
      <c r="F32" s="49">
        <v>651301</v>
      </c>
      <c r="G32" s="44">
        <v>326906</v>
      </c>
      <c r="H32" s="44">
        <v>324395</v>
      </c>
      <c r="I32" s="44">
        <v>505</v>
      </c>
      <c r="J32" s="44">
        <v>260</v>
      </c>
      <c r="K32" s="44">
        <v>245</v>
      </c>
      <c r="L32" s="45"/>
      <c r="M32" s="44">
        <v>3370895</v>
      </c>
      <c r="N32" s="46">
        <v>0.9181499275414986</v>
      </c>
      <c r="O32" s="50">
        <v>704200</v>
      </c>
      <c r="P32" s="46">
        <v>0.92488071570576535</v>
      </c>
      <c r="Q32" s="44">
        <v>1060</v>
      </c>
      <c r="R32" s="47">
        <v>0.47641509433962265</v>
      </c>
    </row>
    <row r="33" spans="1:18" x14ac:dyDescent="0.45">
      <c r="A33" s="48" t="s">
        <v>40</v>
      </c>
      <c r="B33" s="43">
        <v>12881698</v>
      </c>
      <c r="C33" s="43">
        <v>9945804</v>
      </c>
      <c r="D33" s="43">
        <v>4992139</v>
      </c>
      <c r="E33" s="44">
        <v>4953665</v>
      </c>
      <c r="F33" s="49">
        <v>2872009</v>
      </c>
      <c r="G33" s="44">
        <v>1440024</v>
      </c>
      <c r="H33" s="44">
        <v>1431985</v>
      </c>
      <c r="I33" s="44">
        <v>63885</v>
      </c>
      <c r="J33" s="44">
        <v>32159</v>
      </c>
      <c r="K33" s="44">
        <v>31726</v>
      </c>
      <c r="L33" s="45"/>
      <c r="M33" s="44">
        <v>11472965</v>
      </c>
      <c r="N33" s="46">
        <v>0.86689046815709803</v>
      </c>
      <c r="O33" s="50">
        <v>3481300</v>
      </c>
      <c r="P33" s="46">
        <v>0.82498175968747312</v>
      </c>
      <c r="Q33" s="44">
        <v>72620</v>
      </c>
      <c r="R33" s="47">
        <v>0.8797163315890939</v>
      </c>
    </row>
    <row r="34" spans="1:18" x14ac:dyDescent="0.45">
      <c r="A34" s="48" t="s">
        <v>41</v>
      </c>
      <c r="B34" s="43">
        <v>8281169</v>
      </c>
      <c r="C34" s="43">
        <v>6893994</v>
      </c>
      <c r="D34" s="43">
        <v>3459534</v>
      </c>
      <c r="E34" s="44">
        <v>3434460</v>
      </c>
      <c r="F34" s="49">
        <v>1386054</v>
      </c>
      <c r="G34" s="44">
        <v>696235</v>
      </c>
      <c r="H34" s="44">
        <v>689819</v>
      </c>
      <c r="I34" s="44">
        <v>1121</v>
      </c>
      <c r="J34" s="44">
        <v>547</v>
      </c>
      <c r="K34" s="44">
        <v>574</v>
      </c>
      <c r="L34" s="45"/>
      <c r="M34" s="44">
        <v>7567735</v>
      </c>
      <c r="N34" s="46">
        <v>0.91097190903222691</v>
      </c>
      <c r="O34" s="50">
        <v>1135400</v>
      </c>
      <c r="P34" s="46">
        <v>1.2207627267923198</v>
      </c>
      <c r="Q34" s="44">
        <v>2440</v>
      </c>
      <c r="R34" s="47">
        <v>0.45942622950819673</v>
      </c>
    </row>
    <row r="35" spans="1:18" x14ac:dyDescent="0.45">
      <c r="A35" s="48" t="s">
        <v>42</v>
      </c>
      <c r="B35" s="43">
        <v>2032036</v>
      </c>
      <c r="C35" s="43">
        <v>1809968</v>
      </c>
      <c r="D35" s="43">
        <v>908187</v>
      </c>
      <c r="E35" s="44">
        <v>901781</v>
      </c>
      <c r="F35" s="49">
        <v>221874</v>
      </c>
      <c r="G35" s="44">
        <v>111202</v>
      </c>
      <c r="H35" s="44">
        <v>110672</v>
      </c>
      <c r="I35" s="44">
        <v>194</v>
      </c>
      <c r="J35" s="44">
        <v>93</v>
      </c>
      <c r="K35" s="44">
        <v>101</v>
      </c>
      <c r="L35" s="45"/>
      <c r="M35" s="44">
        <v>1960600</v>
      </c>
      <c r="N35" s="46">
        <v>0.9231704580230542</v>
      </c>
      <c r="O35" s="50">
        <v>127300</v>
      </c>
      <c r="P35" s="46">
        <v>1.7429222309505106</v>
      </c>
      <c r="Q35" s="44">
        <v>700</v>
      </c>
      <c r="R35" s="47">
        <v>0.27714285714285714</v>
      </c>
    </row>
    <row r="36" spans="1:18" x14ac:dyDescent="0.45">
      <c r="A36" s="48" t="s">
        <v>43</v>
      </c>
      <c r="B36" s="43">
        <v>1384720</v>
      </c>
      <c r="C36" s="43">
        <v>1322457</v>
      </c>
      <c r="D36" s="43">
        <v>663336</v>
      </c>
      <c r="E36" s="44">
        <v>659121</v>
      </c>
      <c r="F36" s="49">
        <v>62188</v>
      </c>
      <c r="G36" s="44">
        <v>31167</v>
      </c>
      <c r="H36" s="44">
        <v>31021</v>
      </c>
      <c r="I36" s="44">
        <v>75</v>
      </c>
      <c r="J36" s="44">
        <v>39</v>
      </c>
      <c r="K36" s="44">
        <v>36</v>
      </c>
      <c r="L36" s="45"/>
      <c r="M36" s="44">
        <v>1397445</v>
      </c>
      <c r="N36" s="46">
        <v>0.94633921191889481</v>
      </c>
      <c r="O36" s="50">
        <v>48100</v>
      </c>
      <c r="P36" s="46">
        <v>1.292889812889813</v>
      </c>
      <c r="Q36" s="44">
        <v>160</v>
      </c>
      <c r="R36" s="47">
        <v>0.46875</v>
      </c>
    </row>
    <row r="37" spans="1:18" x14ac:dyDescent="0.45">
      <c r="A37" s="48" t="s">
        <v>44</v>
      </c>
      <c r="B37" s="43">
        <v>812163</v>
      </c>
      <c r="C37" s="43">
        <v>712302</v>
      </c>
      <c r="D37" s="43">
        <v>357826</v>
      </c>
      <c r="E37" s="44">
        <v>354476</v>
      </c>
      <c r="F37" s="49">
        <v>99798</v>
      </c>
      <c r="G37" s="44">
        <v>50101</v>
      </c>
      <c r="H37" s="44">
        <v>49697</v>
      </c>
      <c r="I37" s="44">
        <v>63</v>
      </c>
      <c r="J37" s="44">
        <v>30</v>
      </c>
      <c r="K37" s="44">
        <v>33</v>
      </c>
      <c r="L37" s="45"/>
      <c r="M37" s="44">
        <v>812460</v>
      </c>
      <c r="N37" s="46">
        <v>0.87672254634074298</v>
      </c>
      <c r="O37" s="50">
        <v>110800</v>
      </c>
      <c r="P37" s="46">
        <v>0.90070397111913358</v>
      </c>
      <c r="Q37" s="44">
        <v>340</v>
      </c>
      <c r="R37" s="47">
        <v>0.18529411764705883</v>
      </c>
    </row>
    <row r="38" spans="1:18" x14ac:dyDescent="0.45">
      <c r="A38" s="48" t="s">
        <v>45</v>
      </c>
      <c r="B38" s="43">
        <v>1033591</v>
      </c>
      <c r="C38" s="43">
        <v>978124</v>
      </c>
      <c r="D38" s="43">
        <v>491592</v>
      </c>
      <c r="E38" s="44">
        <v>486532</v>
      </c>
      <c r="F38" s="49">
        <v>55357</v>
      </c>
      <c r="G38" s="44">
        <v>27758</v>
      </c>
      <c r="H38" s="44">
        <v>27599</v>
      </c>
      <c r="I38" s="44">
        <v>110</v>
      </c>
      <c r="J38" s="44">
        <v>52</v>
      </c>
      <c r="K38" s="44">
        <v>58</v>
      </c>
      <c r="L38" s="45"/>
      <c r="M38" s="44">
        <v>1058800</v>
      </c>
      <c r="N38" s="46">
        <v>0.92380430676237246</v>
      </c>
      <c r="O38" s="50">
        <v>47400</v>
      </c>
      <c r="P38" s="46">
        <v>1.1678691983122362</v>
      </c>
      <c r="Q38" s="44">
        <v>680</v>
      </c>
      <c r="R38" s="47">
        <v>0.16176470588235295</v>
      </c>
    </row>
    <row r="39" spans="1:18" x14ac:dyDescent="0.45">
      <c r="A39" s="48" t="s">
        <v>46</v>
      </c>
      <c r="B39" s="43">
        <v>2739029</v>
      </c>
      <c r="C39" s="43">
        <v>2405953</v>
      </c>
      <c r="D39" s="43">
        <v>1208240</v>
      </c>
      <c r="E39" s="44">
        <v>1197713</v>
      </c>
      <c r="F39" s="49">
        <v>332761</v>
      </c>
      <c r="G39" s="44">
        <v>167055</v>
      </c>
      <c r="H39" s="44">
        <v>165706</v>
      </c>
      <c r="I39" s="44">
        <v>315</v>
      </c>
      <c r="J39" s="44">
        <v>156</v>
      </c>
      <c r="K39" s="44">
        <v>159</v>
      </c>
      <c r="L39" s="45"/>
      <c r="M39" s="44">
        <v>2778030</v>
      </c>
      <c r="N39" s="46">
        <v>0.86606444134872551</v>
      </c>
      <c r="O39" s="50">
        <v>385900</v>
      </c>
      <c r="P39" s="46">
        <v>0.86229852293340248</v>
      </c>
      <c r="Q39" s="44">
        <v>720</v>
      </c>
      <c r="R39" s="47">
        <v>0.4375</v>
      </c>
    </row>
    <row r="40" spans="1:18" x14ac:dyDescent="0.45">
      <c r="A40" s="48" t="s">
        <v>47</v>
      </c>
      <c r="B40" s="43">
        <v>4121879</v>
      </c>
      <c r="C40" s="43">
        <v>3527667</v>
      </c>
      <c r="D40" s="43">
        <v>1771247</v>
      </c>
      <c r="E40" s="44">
        <v>1756420</v>
      </c>
      <c r="F40" s="49">
        <v>594092</v>
      </c>
      <c r="G40" s="44">
        <v>298242</v>
      </c>
      <c r="H40" s="44">
        <v>295850</v>
      </c>
      <c r="I40" s="44">
        <v>120</v>
      </c>
      <c r="J40" s="44">
        <v>58</v>
      </c>
      <c r="K40" s="44">
        <v>62</v>
      </c>
      <c r="L40" s="45"/>
      <c r="M40" s="44">
        <v>3930630</v>
      </c>
      <c r="N40" s="46">
        <v>0.89748131978843082</v>
      </c>
      <c r="O40" s="50">
        <v>616200</v>
      </c>
      <c r="P40" s="46">
        <v>0.96412203829925347</v>
      </c>
      <c r="Q40" s="44">
        <v>1140</v>
      </c>
      <c r="R40" s="47">
        <v>0.10526315789473684</v>
      </c>
    </row>
    <row r="41" spans="1:18" x14ac:dyDescent="0.45">
      <c r="A41" s="48" t="s">
        <v>48</v>
      </c>
      <c r="B41" s="43">
        <v>2023945</v>
      </c>
      <c r="C41" s="43">
        <v>1811310</v>
      </c>
      <c r="D41" s="43">
        <v>909154</v>
      </c>
      <c r="E41" s="44">
        <v>902156</v>
      </c>
      <c r="F41" s="49">
        <v>212581</v>
      </c>
      <c r="G41" s="44">
        <v>106752</v>
      </c>
      <c r="H41" s="44">
        <v>105829</v>
      </c>
      <c r="I41" s="44">
        <v>54</v>
      </c>
      <c r="J41" s="44">
        <v>29</v>
      </c>
      <c r="K41" s="44">
        <v>25</v>
      </c>
      <c r="L41" s="45"/>
      <c r="M41" s="44">
        <v>1998075</v>
      </c>
      <c r="N41" s="46">
        <v>0.90652753275027209</v>
      </c>
      <c r="O41" s="50">
        <v>210200</v>
      </c>
      <c r="P41" s="46">
        <v>1.0113273073263558</v>
      </c>
      <c r="Q41" s="44">
        <v>320</v>
      </c>
      <c r="R41" s="47">
        <v>0.16875000000000001</v>
      </c>
    </row>
    <row r="42" spans="1:18" x14ac:dyDescent="0.45">
      <c r="A42" s="48" t="s">
        <v>49</v>
      </c>
      <c r="B42" s="43">
        <v>1089206</v>
      </c>
      <c r="C42" s="43">
        <v>937182</v>
      </c>
      <c r="D42" s="43">
        <v>470557</v>
      </c>
      <c r="E42" s="44">
        <v>466625</v>
      </c>
      <c r="F42" s="49">
        <v>151860</v>
      </c>
      <c r="G42" s="44">
        <v>76153</v>
      </c>
      <c r="H42" s="44">
        <v>75707</v>
      </c>
      <c r="I42" s="44">
        <v>164</v>
      </c>
      <c r="J42" s="44">
        <v>79</v>
      </c>
      <c r="K42" s="44">
        <v>85</v>
      </c>
      <c r="L42" s="45"/>
      <c r="M42" s="44">
        <v>1008205</v>
      </c>
      <c r="N42" s="46">
        <v>0.92955500121503065</v>
      </c>
      <c r="O42" s="50">
        <v>152900</v>
      </c>
      <c r="P42" s="46">
        <v>0.99319816873773703</v>
      </c>
      <c r="Q42" s="44">
        <v>660</v>
      </c>
      <c r="R42" s="47">
        <v>0.24848484848484848</v>
      </c>
    </row>
    <row r="43" spans="1:18" x14ac:dyDescent="0.45">
      <c r="A43" s="48" t="s">
        <v>50</v>
      </c>
      <c r="B43" s="43">
        <v>1438419</v>
      </c>
      <c r="C43" s="43">
        <v>1326167</v>
      </c>
      <c r="D43" s="43">
        <v>666071</v>
      </c>
      <c r="E43" s="44">
        <v>660096</v>
      </c>
      <c r="F43" s="49">
        <v>112079</v>
      </c>
      <c r="G43" s="44">
        <v>56130</v>
      </c>
      <c r="H43" s="44">
        <v>55949</v>
      </c>
      <c r="I43" s="44">
        <v>173</v>
      </c>
      <c r="J43" s="44">
        <v>85</v>
      </c>
      <c r="K43" s="44">
        <v>88</v>
      </c>
      <c r="L43" s="45"/>
      <c r="M43" s="44">
        <v>1438610</v>
      </c>
      <c r="N43" s="46">
        <v>0.92183913638859738</v>
      </c>
      <c r="O43" s="50">
        <v>102300</v>
      </c>
      <c r="P43" s="46">
        <v>1.0955913978494625</v>
      </c>
      <c r="Q43" s="44">
        <v>200</v>
      </c>
      <c r="R43" s="47">
        <v>0.86499999999999999</v>
      </c>
    </row>
    <row r="44" spans="1:18" x14ac:dyDescent="0.45">
      <c r="A44" s="48" t="s">
        <v>51</v>
      </c>
      <c r="B44" s="43">
        <v>2045061</v>
      </c>
      <c r="C44" s="43">
        <v>1912430</v>
      </c>
      <c r="D44" s="43">
        <v>960931</v>
      </c>
      <c r="E44" s="44">
        <v>951499</v>
      </c>
      <c r="F44" s="49">
        <v>132575</v>
      </c>
      <c r="G44" s="44">
        <v>66569</v>
      </c>
      <c r="H44" s="44">
        <v>66006</v>
      </c>
      <c r="I44" s="44">
        <v>56</v>
      </c>
      <c r="J44" s="44">
        <v>26</v>
      </c>
      <c r="K44" s="44">
        <v>30</v>
      </c>
      <c r="L44" s="45"/>
      <c r="M44" s="44">
        <v>2067850</v>
      </c>
      <c r="N44" s="46">
        <v>0.92483980946393596</v>
      </c>
      <c r="O44" s="50">
        <v>128400</v>
      </c>
      <c r="P44" s="46">
        <v>1.0325155763239875</v>
      </c>
      <c r="Q44" s="44">
        <v>100</v>
      </c>
      <c r="R44" s="47">
        <v>0.56000000000000005</v>
      </c>
    </row>
    <row r="45" spans="1:18" x14ac:dyDescent="0.45">
      <c r="A45" s="48" t="s">
        <v>52</v>
      </c>
      <c r="B45" s="43">
        <v>1032245</v>
      </c>
      <c r="C45" s="43">
        <v>973519</v>
      </c>
      <c r="D45" s="43">
        <v>489719</v>
      </c>
      <c r="E45" s="44">
        <v>483800</v>
      </c>
      <c r="F45" s="49">
        <v>58652</v>
      </c>
      <c r="G45" s="44">
        <v>29509</v>
      </c>
      <c r="H45" s="44">
        <v>29143</v>
      </c>
      <c r="I45" s="44">
        <v>74</v>
      </c>
      <c r="J45" s="44">
        <v>33</v>
      </c>
      <c r="K45" s="44">
        <v>41</v>
      </c>
      <c r="L45" s="45"/>
      <c r="M45" s="44">
        <v>1048695</v>
      </c>
      <c r="N45" s="46">
        <v>0.92831471495525386</v>
      </c>
      <c r="O45" s="50">
        <v>55600</v>
      </c>
      <c r="P45" s="46">
        <v>1.0548920863309352</v>
      </c>
      <c r="Q45" s="44">
        <v>140</v>
      </c>
      <c r="R45" s="47">
        <v>0.52857142857142858</v>
      </c>
    </row>
    <row r="46" spans="1:18" x14ac:dyDescent="0.45">
      <c r="A46" s="48" t="s">
        <v>53</v>
      </c>
      <c r="B46" s="43">
        <v>7624414</v>
      </c>
      <c r="C46" s="43">
        <v>6647110</v>
      </c>
      <c r="D46" s="43">
        <v>3344083</v>
      </c>
      <c r="E46" s="44">
        <v>3303027</v>
      </c>
      <c r="F46" s="49">
        <v>977110</v>
      </c>
      <c r="G46" s="44">
        <v>492582</v>
      </c>
      <c r="H46" s="44">
        <v>484528</v>
      </c>
      <c r="I46" s="44">
        <v>194</v>
      </c>
      <c r="J46" s="44">
        <v>97</v>
      </c>
      <c r="K46" s="44">
        <v>97</v>
      </c>
      <c r="L46" s="45"/>
      <c r="M46" s="44">
        <v>7044230</v>
      </c>
      <c r="N46" s="46">
        <v>0.94362478226860846</v>
      </c>
      <c r="O46" s="50">
        <v>1044200</v>
      </c>
      <c r="P46" s="46">
        <v>0.93574985634935837</v>
      </c>
      <c r="Q46" s="44">
        <v>720</v>
      </c>
      <c r="R46" s="47">
        <v>0.26944444444444443</v>
      </c>
    </row>
    <row r="47" spans="1:18" x14ac:dyDescent="0.45">
      <c r="A47" s="48" t="s">
        <v>54</v>
      </c>
      <c r="B47" s="43">
        <v>1185074</v>
      </c>
      <c r="C47" s="43">
        <v>1101560</v>
      </c>
      <c r="D47" s="43">
        <v>553072</v>
      </c>
      <c r="E47" s="44">
        <v>548488</v>
      </c>
      <c r="F47" s="49">
        <v>83498</v>
      </c>
      <c r="G47" s="44">
        <v>42063</v>
      </c>
      <c r="H47" s="44">
        <v>41435</v>
      </c>
      <c r="I47" s="44">
        <v>16</v>
      </c>
      <c r="J47" s="44">
        <v>5</v>
      </c>
      <c r="K47" s="44">
        <v>11</v>
      </c>
      <c r="L47" s="45"/>
      <c r="M47" s="44">
        <v>1210605</v>
      </c>
      <c r="N47" s="46">
        <v>0.90992520268791222</v>
      </c>
      <c r="O47" s="50">
        <v>74400</v>
      </c>
      <c r="P47" s="46">
        <v>1.1222849462365592</v>
      </c>
      <c r="Q47" s="44">
        <v>140</v>
      </c>
      <c r="R47" s="47">
        <v>0.11428571428571428</v>
      </c>
    </row>
    <row r="48" spans="1:18" x14ac:dyDescent="0.45">
      <c r="A48" s="48" t="s">
        <v>55</v>
      </c>
      <c r="B48" s="43">
        <v>2017235</v>
      </c>
      <c r="C48" s="43">
        <v>1732886</v>
      </c>
      <c r="D48" s="43">
        <v>871019</v>
      </c>
      <c r="E48" s="44">
        <v>861867</v>
      </c>
      <c r="F48" s="49">
        <v>284320</v>
      </c>
      <c r="G48" s="44">
        <v>142504</v>
      </c>
      <c r="H48" s="44">
        <v>141816</v>
      </c>
      <c r="I48" s="44">
        <v>29</v>
      </c>
      <c r="J48" s="44">
        <v>12</v>
      </c>
      <c r="K48" s="44">
        <v>17</v>
      </c>
      <c r="L48" s="45"/>
      <c r="M48" s="44">
        <v>1879450</v>
      </c>
      <c r="N48" s="46">
        <v>0.92201761153528961</v>
      </c>
      <c r="O48" s="50">
        <v>288800</v>
      </c>
      <c r="P48" s="46">
        <v>0.98448753462603877</v>
      </c>
      <c r="Q48" s="44">
        <v>200</v>
      </c>
      <c r="R48" s="47">
        <v>0.14499999999999999</v>
      </c>
    </row>
    <row r="49" spans="1:18" x14ac:dyDescent="0.45">
      <c r="A49" s="48" t="s">
        <v>56</v>
      </c>
      <c r="B49" s="43">
        <v>2651690</v>
      </c>
      <c r="C49" s="43">
        <v>2283708</v>
      </c>
      <c r="D49" s="43">
        <v>1147419</v>
      </c>
      <c r="E49" s="44">
        <v>1136289</v>
      </c>
      <c r="F49" s="49">
        <v>367731</v>
      </c>
      <c r="G49" s="44">
        <v>184448</v>
      </c>
      <c r="H49" s="44">
        <v>183283</v>
      </c>
      <c r="I49" s="44">
        <v>251</v>
      </c>
      <c r="J49" s="44">
        <v>124</v>
      </c>
      <c r="K49" s="44">
        <v>127</v>
      </c>
      <c r="L49" s="45"/>
      <c r="M49" s="44">
        <v>2470955</v>
      </c>
      <c r="N49" s="46">
        <v>0.92422079722212669</v>
      </c>
      <c r="O49" s="50">
        <v>349700</v>
      </c>
      <c r="P49" s="46">
        <v>1.0515613382899629</v>
      </c>
      <c r="Q49" s="44">
        <v>720</v>
      </c>
      <c r="R49" s="47">
        <v>0.34861111111111109</v>
      </c>
    </row>
    <row r="50" spans="1:18" x14ac:dyDescent="0.45">
      <c r="A50" s="48" t="s">
        <v>57</v>
      </c>
      <c r="B50" s="43">
        <v>1687765</v>
      </c>
      <c r="C50" s="43">
        <v>1552123</v>
      </c>
      <c r="D50" s="43">
        <v>780346</v>
      </c>
      <c r="E50" s="44">
        <v>771777</v>
      </c>
      <c r="F50" s="49">
        <v>135545</v>
      </c>
      <c r="G50" s="44">
        <v>67994</v>
      </c>
      <c r="H50" s="44">
        <v>67551</v>
      </c>
      <c r="I50" s="44">
        <v>97</v>
      </c>
      <c r="J50" s="44">
        <v>41</v>
      </c>
      <c r="K50" s="44">
        <v>56</v>
      </c>
      <c r="L50" s="45"/>
      <c r="M50" s="44">
        <v>1662125</v>
      </c>
      <c r="N50" s="46">
        <v>0.93381845529066709</v>
      </c>
      <c r="O50" s="50">
        <v>125500</v>
      </c>
      <c r="P50" s="46">
        <v>1.0800398406374503</v>
      </c>
      <c r="Q50" s="44">
        <v>340</v>
      </c>
      <c r="R50" s="47">
        <v>0.28529411764705881</v>
      </c>
    </row>
    <row r="51" spans="1:18" x14ac:dyDescent="0.45">
      <c r="A51" s="48" t="s">
        <v>58</v>
      </c>
      <c r="B51" s="43">
        <v>1601063</v>
      </c>
      <c r="C51" s="43">
        <v>1538101</v>
      </c>
      <c r="D51" s="43">
        <v>773089</v>
      </c>
      <c r="E51" s="44">
        <v>765012</v>
      </c>
      <c r="F51" s="49">
        <v>62935</v>
      </c>
      <c r="G51" s="44">
        <v>31569</v>
      </c>
      <c r="H51" s="44">
        <v>31366</v>
      </c>
      <c r="I51" s="44">
        <v>27</v>
      </c>
      <c r="J51" s="44">
        <v>10</v>
      </c>
      <c r="K51" s="44">
        <v>17</v>
      </c>
      <c r="L51" s="45"/>
      <c r="M51" s="44">
        <v>1617995</v>
      </c>
      <c r="N51" s="46">
        <v>0.95062160266255458</v>
      </c>
      <c r="O51" s="50">
        <v>55600</v>
      </c>
      <c r="P51" s="46">
        <v>1.1319244604316547</v>
      </c>
      <c r="Q51" s="44">
        <v>200</v>
      </c>
      <c r="R51" s="47">
        <v>0.13500000000000001</v>
      </c>
    </row>
    <row r="52" spans="1:18" x14ac:dyDescent="0.45">
      <c r="A52" s="48" t="s">
        <v>59</v>
      </c>
      <c r="B52" s="43">
        <v>2396086</v>
      </c>
      <c r="C52" s="43">
        <v>2196927</v>
      </c>
      <c r="D52" s="43">
        <v>1104577</v>
      </c>
      <c r="E52" s="44">
        <v>1092350</v>
      </c>
      <c r="F52" s="49">
        <v>198924</v>
      </c>
      <c r="G52" s="44">
        <v>99888</v>
      </c>
      <c r="H52" s="44">
        <v>99036</v>
      </c>
      <c r="I52" s="44">
        <v>235</v>
      </c>
      <c r="J52" s="44">
        <v>115</v>
      </c>
      <c r="K52" s="44">
        <v>120</v>
      </c>
      <c r="L52" s="45"/>
      <c r="M52" s="44">
        <v>2373210</v>
      </c>
      <c r="N52" s="46">
        <v>0.92571959497895251</v>
      </c>
      <c r="O52" s="50">
        <v>197100</v>
      </c>
      <c r="P52" s="46">
        <v>1.0092541856925419</v>
      </c>
      <c r="Q52" s="44">
        <v>340</v>
      </c>
      <c r="R52" s="47">
        <v>0.69117647058823528</v>
      </c>
    </row>
    <row r="53" spans="1:18" x14ac:dyDescent="0.45">
      <c r="A53" s="48" t="s">
        <v>60</v>
      </c>
      <c r="B53" s="43">
        <v>1954387</v>
      </c>
      <c r="C53" s="43">
        <v>1674755</v>
      </c>
      <c r="D53" s="43">
        <v>842921</v>
      </c>
      <c r="E53" s="44">
        <v>831834</v>
      </c>
      <c r="F53" s="49">
        <v>279150</v>
      </c>
      <c r="G53" s="44">
        <v>140390</v>
      </c>
      <c r="H53" s="44">
        <v>138760</v>
      </c>
      <c r="I53" s="44">
        <v>482</v>
      </c>
      <c r="J53" s="44">
        <v>242</v>
      </c>
      <c r="K53" s="44">
        <v>240</v>
      </c>
      <c r="L53" s="45"/>
      <c r="M53" s="44">
        <v>1942525</v>
      </c>
      <c r="N53" s="46">
        <v>0.86215364023629038</v>
      </c>
      <c r="O53" s="50">
        <v>305500</v>
      </c>
      <c r="P53" s="46">
        <v>0.91374795417348609</v>
      </c>
      <c r="Q53" s="44">
        <v>1160</v>
      </c>
      <c r="R53" s="47">
        <v>0.41551724137931034</v>
      </c>
    </row>
    <row r="55" spans="1:18" x14ac:dyDescent="0.45">
      <c r="A55" s="102" t="s">
        <v>127</v>
      </c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1:18" x14ac:dyDescent="0.45">
      <c r="A56" s="114" t="s">
        <v>128</v>
      </c>
      <c r="B56" s="114"/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</row>
    <row r="57" spans="1:18" x14ac:dyDescent="0.45">
      <c r="A57" s="114" t="s">
        <v>129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</row>
    <row r="58" spans="1:18" x14ac:dyDescent="0.45">
      <c r="A58" s="114" t="s">
        <v>130</v>
      </c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</row>
    <row r="59" spans="1:18" ht="18" customHeight="1" x14ac:dyDescent="0.45">
      <c r="A59" s="102" t="s">
        <v>131</v>
      </c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1:18" x14ac:dyDescent="0.45">
      <c r="A60" s="22" t="s">
        <v>132</v>
      </c>
    </row>
    <row r="61" spans="1:18" x14ac:dyDescent="0.45">
      <c r="A61" s="22" t="s">
        <v>133</v>
      </c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E7" sqref="E7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134</v>
      </c>
    </row>
    <row r="2" spans="1:6" x14ac:dyDescent="0.45">
      <c r="D2" s="52" t="s">
        <v>135</v>
      </c>
    </row>
    <row r="3" spans="1:6" ht="36" x14ac:dyDescent="0.45">
      <c r="A3" s="48" t="s">
        <v>3</v>
      </c>
      <c r="B3" s="42" t="s">
        <v>136</v>
      </c>
      <c r="C3" s="53" t="s">
        <v>96</v>
      </c>
      <c r="D3" s="53" t="s">
        <v>97</v>
      </c>
      <c r="E3" s="24"/>
    </row>
    <row r="4" spans="1:6" x14ac:dyDescent="0.45">
      <c r="A4" s="31" t="s">
        <v>13</v>
      </c>
      <c r="B4" s="54">
        <f>SUM(B5:B51)</f>
        <v>12294115</v>
      </c>
      <c r="C4" s="54">
        <f t="shared" ref="C4:D4" si="0">SUM(C5:C51)</f>
        <v>6532164</v>
      </c>
      <c r="D4" s="54">
        <f t="shared" si="0"/>
        <v>5761951</v>
      </c>
      <c r="E4" s="55"/>
    </row>
    <row r="5" spans="1:6" x14ac:dyDescent="0.45">
      <c r="A5" s="48" t="s">
        <v>14</v>
      </c>
      <c r="B5" s="54">
        <f>SUM(C5:D5)</f>
        <v>622010</v>
      </c>
      <c r="C5" s="54">
        <v>329121</v>
      </c>
      <c r="D5" s="54">
        <v>292889</v>
      </c>
      <c r="E5" s="55"/>
    </row>
    <row r="6" spans="1:6" x14ac:dyDescent="0.45">
      <c r="A6" s="48" t="s">
        <v>15</v>
      </c>
      <c r="B6" s="54">
        <f t="shared" ref="B6:B51" si="1">SUM(C6:D6)</f>
        <v>127635</v>
      </c>
      <c r="C6" s="54">
        <v>67672</v>
      </c>
      <c r="D6" s="54">
        <v>59963</v>
      </c>
      <c r="E6" s="55"/>
    </row>
    <row r="7" spans="1:6" x14ac:dyDescent="0.45">
      <c r="A7" s="48" t="s">
        <v>16</v>
      </c>
      <c r="B7" s="54">
        <f t="shared" si="1"/>
        <v>136340</v>
      </c>
      <c r="C7" s="54">
        <v>72438</v>
      </c>
      <c r="D7" s="54">
        <v>63902</v>
      </c>
      <c r="E7" s="55"/>
    </row>
    <row r="8" spans="1:6" x14ac:dyDescent="0.45">
      <c r="A8" s="48" t="s">
        <v>17</v>
      </c>
      <c r="B8" s="54">
        <f t="shared" si="1"/>
        <v>279258</v>
      </c>
      <c r="C8" s="54">
        <v>151012</v>
      </c>
      <c r="D8" s="54">
        <v>128246</v>
      </c>
      <c r="E8" s="55"/>
    </row>
    <row r="9" spans="1:6" x14ac:dyDescent="0.45">
      <c r="A9" s="48" t="s">
        <v>18</v>
      </c>
      <c r="B9" s="54">
        <f t="shared" si="1"/>
        <v>109968</v>
      </c>
      <c r="C9" s="54">
        <v>57783</v>
      </c>
      <c r="D9" s="54">
        <v>52185</v>
      </c>
      <c r="E9" s="55"/>
    </row>
    <row r="10" spans="1:6" x14ac:dyDescent="0.45">
      <c r="A10" s="48" t="s">
        <v>19</v>
      </c>
      <c r="B10" s="54">
        <f t="shared" si="1"/>
        <v>114558</v>
      </c>
      <c r="C10" s="54">
        <v>59511</v>
      </c>
      <c r="D10" s="54">
        <v>55047</v>
      </c>
      <c r="E10" s="55"/>
    </row>
    <row r="11" spans="1:6" x14ac:dyDescent="0.45">
      <c r="A11" s="48" t="s">
        <v>20</v>
      </c>
      <c r="B11" s="54">
        <f t="shared" si="1"/>
        <v>202123</v>
      </c>
      <c r="C11" s="54">
        <v>105214</v>
      </c>
      <c r="D11" s="54">
        <v>96909</v>
      </c>
      <c r="E11" s="55"/>
    </row>
    <row r="12" spans="1:6" x14ac:dyDescent="0.45">
      <c r="A12" s="48" t="s">
        <v>21</v>
      </c>
      <c r="B12" s="54">
        <f t="shared" si="1"/>
        <v>272373</v>
      </c>
      <c r="C12" s="54">
        <v>145190</v>
      </c>
      <c r="D12" s="54">
        <v>127183</v>
      </c>
      <c r="E12" s="55"/>
      <c r="F12" s="1"/>
    </row>
    <row r="13" spans="1:6" x14ac:dyDescent="0.45">
      <c r="A13" s="51" t="s">
        <v>22</v>
      </c>
      <c r="B13" s="54">
        <f t="shared" si="1"/>
        <v>160736</v>
      </c>
      <c r="C13" s="54">
        <v>85170</v>
      </c>
      <c r="D13" s="54">
        <v>75566</v>
      </c>
      <c r="E13" s="24"/>
    </row>
    <row r="14" spans="1:6" x14ac:dyDescent="0.45">
      <c r="A14" s="48" t="s">
        <v>23</v>
      </c>
      <c r="B14" s="54">
        <f t="shared" si="1"/>
        <v>193603</v>
      </c>
      <c r="C14" s="54">
        <v>104105</v>
      </c>
      <c r="D14" s="54">
        <v>89498</v>
      </c>
    </row>
    <row r="15" spans="1:6" x14ac:dyDescent="0.45">
      <c r="A15" s="48" t="s">
        <v>24</v>
      </c>
      <c r="B15" s="54">
        <f t="shared" si="1"/>
        <v>594185</v>
      </c>
      <c r="C15" s="54">
        <v>316629</v>
      </c>
      <c r="D15" s="54">
        <v>277556</v>
      </c>
    </row>
    <row r="16" spans="1:6" x14ac:dyDescent="0.45">
      <c r="A16" s="48" t="s">
        <v>25</v>
      </c>
      <c r="B16" s="54">
        <f t="shared" si="1"/>
        <v>510380</v>
      </c>
      <c r="C16" s="54">
        <v>270761</v>
      </c>
      <c r="D16" s="54">
        <v>239619</v>
      </c>
    </row>
    <row r="17" spans="1:4" x14ac:dyDescent="0.45">
      <c r="A17" s="48" t="s">
        <v>26</v>
      </c>
      <c r="B17" s="54">
        <f t="shared" si="1"/>
        <v>1156429</v>
      </c>
      <c r="C17" s="54">
        <v>610484</v>
      </c>
      <c r="D17" s="54">
        <v>545945</v>
      </c>
    </row>
    <row r="18" spans="1:4" x14ac:dyDescent="0.45">
      <c r="A18" s="48" t="s">
        <v>27</v>
      </c>
      <c r="B18" s="54">
        <f t="shared" si="1"/>
        <v>744461</v>
      </c>
      <c r="C18" s="54">
        <v>396406</v>
      </c>
      <c r="D18" s="54">
        <v>348055</v>
      </c>
    </row>
    <row r="19" spans="1:4" x14ac:dyDescent="0.45">
      <c r="A19" s="48" t="s">
        <v>28</v>
      </c>
      <c r="B19" s="54">
        <f t="shared" si="1"/>
        <v>219377</v>
      </c>
      <c r="C19" s="54">
        <v>120665</v>
      </c>
      <c r="D19" s="54">
        <v>98712</v>
      </c>
    </row>
    <row r="20" spans="1:4" x14ac:dyDescent="0.45">
      <c r="A20" s="48" t="s">
        <v>29</v>
      </c>
      <c r="B20" s="54">
        <f t="shared" si="1"/>
        <v>108367</v>
      </c>
      <c r="C20" s="54">
        <v>56053</v>
      </c>
      <c r="D20" s="54">
        <v>52314</v>
      </c>
    </row>
    <row r="21" spans="1:4" x14ac:dyDescent="0.45">
      <c r="A21" s="48" t="s">
        <v>30</v>
      </c>
      <c r="B21" s="54">
        <f t="shared" si="1"/>
        <v>127843</v>
      </c>
      <c r="C21" s="54">
        <v>66996</v>
      </c>
      <c r="D21" s="54">
        <v>60847</v>
      </c>
    </row>
    <row r="22" spans="1:4" x14ac:dyDescent="0.45">
      <c r="A22" s="48" t="s">
        <v>31</v>
      </c>
      <c r="B22" s="54">
        <f t="shared" si="1"/>
        <v>94396</v>
      </c>
      <c r="C22" s="54">
        <v>48565</v>
      </c>
      <c r="D22" s="54">
        <v>45831</v>
      </c>
    </row>
    <row r="23" spans="1:4" x14ac:dyDescent="0.45">
      <c r="A23" s="48" t="s">
        <v>32</v>
      </c>
      <c r="B23" s="54">
        <f t="shared" si="1"/>
        <v>80670</v>
      </c>
      <c r="C23" s="54">
        <v>42589</v>
      </c>
      <c r="D23" s="54">
        <v>38081</v>
      </c>
    </row>
    <row r="24" spans="1:4" x14ac:dyDescent="0.45">
      <c r="A24" s="48" t="s">
        <v>33</v>
      </c>
      <c r="B24" s="54">
        <f t="shared" si="1"/>
        <v>196409</v>
      </c>
      <c r="C24" s="54">
        <v>104803</v>
      </c>
      <c r="D24" s="54">
        <v>91606</v>
      </c>
    </row>
    <row r="25" spans="1:4" x14ac:dyDescent="0.45">
      <c r="A25" s="48" t="s">
        <v>34</v>
      </c>
      <c r="B25" s="54">
        <f t="shared" si="1"/>
        <v>202127</v>
      </c>
      <c r="C25" s="54">
        <v>104076</v>
      </c>
      <c r="D25" s="54">
        <v>98051</v>
      </c>
    </row>
    <row r="26" spans="1:4" x14ac:dyDescent="0.45">
      <c r="A26" s="48" t="s">
        <v>35</v>
      </c>
      <c r="B26" s="54">
        <f t="shared" si="1"/>
        <v>311028</v>
      </c>
      <c r="C26" s="54">
        <v>163684</v>
      </c>
      <c r="D26" s="54">
        <v>147344</v>
      </c>
    </row>
    <row r="27" spans="1:4" x14ac:dyDescent="0.45">
      <c r="A27" s="48" t="s">
        <v>36</v>
      </c>
      <c r="B27" s="54">
        <f t="shared" si="1"/>
        <v>683602</v>
      </c>
      <c r="C27" s="54">
        <v>377735</v>
      </c>
      <c r="D27" s="54">
        <v>305867</v>
      </c>
    </row>
    <row r="28" spans="1:4" x14ac:dyDescent="0.45">
      <c r="A28" s="48" t="s">
        <v>37</v>
      </c>
      <c r="B28" s="54">
        <f t="shared" si="1"/>
        <v>170728</v>
      </c>
      <c r="C28" s="54">
        <v>89383</v>
      </c>
      <c r="D28" s="54">
        <v>81345</v>
      </c>
    </row>
    <row r="29" spans="1:4" x14ac:dyDescent="0.45">
      <c r="A29" s="48" t="s">
        <v>38</v>
      </c>
      <c r="B29" s="54">
        <f t="shared" si="1"/>
        <v>121154</v>
      </c>
      <c r="C29" s="54">
        <v>63126</v>
      </c>
      <c r="D29" s="54">
        <v>58028</v>
      </c>
    </row>
    <row r="30" spans="1:4" x14ac:dyDescent="0.45">
      <c r="A30" s="48" t="s">
        <v>39</v>
      </c>
      <c r="B30" s="54">
        <f t="shared" si="1"/>
        <v>262814</v>
      </c>
      <c r="C30" s="54">
        <v>141663</v>
      </c>
      <c r="D30" s="54">
        <v>121151</v>
      </c>
    </row>
    <row r="31" spans="1:4" x14ac:dyDescent="0.45">
      <c r="A31" s="48" t="s">
        <v>40</v>
      </c>
      <c r="B31" s="54">
        <f t="shared" si="1"/>
        <v>788849</v>
      </c>
      <c r="C31" s="54">
        <v>419978</v>
      </c>
      <c r="D31" s="54">
        <v>368871</v>
      </c>
    </row>
    <row r="32" spans="1:4" x14ac:dyDescent="0.45">
      <c r="A32" s="48" t="s">
        <v>41</v>
      </c>
      <c r="B32" s="54">
        <f t="shared" si="1"/>
        <v>503825</v>
      </c>
      <c r="C32" s="54">
        <v>265713</v>
      </c>
      <c r="D32" s="54">
        <v>238112</v>
      </c>
    </row>
    <row r="33" spans="1:4" x14ac:dyDescent="0.45">
      <c r="A33" s="48" t="s">
        <v>42</v>
      </c>
      <c r="B33" s="54">
        <f t="shared" si="1"/>
        <v>138127</v>
      </c>
      <c r="C33" s="54">
        <v>71939</v>
      </c>
      <c r="D33" s="54">
        <v>66188</v>
      </c>
    </row>
    <row r="34" spans="1:4" x14ac:dyDescent="0.45">
      <c r="A34" s="48" t="s">
        <v>43</v>
      </c>
      <c r="B34" s="54">
        <f t="shared" si="1"/>
        <v>101989</v>
      </c>
      <c r="C34" s="54">
        <v>53764</v>
      </c>
      <c r="D34" s="54">
        <v>48225</v>
      </c>
    </row>
    <row r="35" spans="1:4" x14ac:dyDescent="0.45">
      <c r="A35" s="48" t="s">
        <v>44</v>
      </c>
      <c r="B35" s="54">
        <f t="shared" si="1"/>
        <v>64807</v>
      </c>
      <c r="C35" s="54">
        <v>33734</v>
      </c>
      <c r="D35" s="54">
        <v>31073</v>
      </c>
    </row>
    <row r="36" spans="1:4" x14ac:dyDescent="0.45">
      <c r="A36" s="48" t="s">
        <v>45</v>
      </c>
      <c r="B36" s="54">
        <f t="shared" si="1"/>
        <v>75967</v>
      </c>
      <c r="C36" s="54">
        <v>40916</v>
      </c>
      <c r="D36" s="54">
        <v>35051</v>
      </c>
    </row>
    <row r="37" spans="1:4" x14ac:dyDescent="0.45">
      <c r="A37" s="48" t="s">
        <v>46</v>
      </c>
      <c r="B37" s="54">
        <f t="shared" si="1"/>
        <v>245459</v>
      </c>
      <c r="C37" s="54">
        <v>132914</v>
      </c>
      <c r="D37" s="54">
        <v>112545</v>
      </c>
    </row>
    <row r="38" spans="1:4" x14ac:dyDescent="0.45">
      <c r="A38" s="48" t="s">
        <v>47</v>
      </c>
      <c r="B38" s="54">
        <f t="shared" si="1"/>
        <v>317115</v>
      </c>
      <c r="C38" s="54">
        <v>166219</v>
      </c>
      <c r="D38" s="54">
        <v>150896</v>
      </c>
    </row>
    <row r="39" spans="1:4" x14ac:dyDescent="0.45">
      <c r="A39" s="48" t="s">
        <v>48</v>
      </c>
      <c r="B39" s="54">
        <f t="shared" si="1"/>
        <v>185631</v>
      </c>
      <c r="C39" s="54">
        <v>101685</v>
      </c>
      <c r="D39" s="54">
        <v>83946</v>
      </c>
    </row>
    <row r="40" spans="1:4" x14ac:dyDescent="0.45">
      <c r="A40" s="48" t="s">
        <v>49</v>
      </c>
      <c r="B40" s="54">
        <f t="shared" si="1"/>
        <v>98243</v>
      </c>
      <c r="C40" s="54">
        <v>51317</v>
      </c>
      <c r="D40" s="54">
        <v>46926</v>
      </c>
    </row>
    <row r="41" spans="1:4" x14ac:dyDescent="0.45">
      <c r="A41" s="48" t="s">
        <v>50</v>
      </c>
      <c r="B41" s="54">
        <f t="shared" si="1"/>
        <v>104837</v>
      </c>
      <c r="C41" s="54">
        <v>54695</v>
      </c>
      <c r="D41" s="54">
        <v>50142</v>
      </c>
    </row>
    <row r="42" spans="1:4" x14ac:dyDescent="0.45">
      <c r="A42" s="48" t="s">
        <v>51</v>
      </c>
      <c r="B42" s="54">
        <f t="shared" si="1"/>
        <v>158805</v>
      </c>
      <c r="C42" s="54">
        <v>81880</v>
      </c>
      <c r="D42" s="54">
        <v>76925</v>
      </c>
    </row>
    <row r="43" spans="1:4" x14ac:dyDescent="0.45">
      <c r="A43" s="48" t="s">
        <v>52</v>
      </c>
      <c r="B43" s="54">
        <f t="shared" si="1"/>
        <v>86080</v>
      </c>
      <c r="C43" s="54">
        <v>44293</v>
      </c>
      <c r="D43" s="54">
        <v>41787</v>
      </c>
    </row>
    <row r="44" spans="1:4" x14ac:dyDescent="0.45">
      <c r="A44" s="48" t="s">
        <v>53</v>
      </c>
      <c r="B44" s="54">
        <f t="shared" si="1"/>
        <v>524934</v>
      </c>
      <c r="C44" s="54">
        <v>284356</v>
      </c>
      <c r="D44" s="54">
        <v>240578</v>
      </c>
    </row>
    <row r="45" spans="1:4" x14ac:dyDescent="0.45">
      <c r="A45" s="48" t="s">
        <v>54</v>
      </c>
      <c r="B45" s="54">
        <f t="shared" si="1"/>
        <v>116046</v>
      </c>
      <c r="C45" s="54">
        <v>60085</v>
      </c>
      <c r="D45" s="54">
        <v>55961</v>
      </c>
    </row>
    <row r="46" spans="1:4" x14ac:dyDescent="0.45">
      <c r="A46" s="48" t="s">
        <v>55</v>
      </c>
      <c r="B46" s="54">
        <f t="shared" si="1"/>
        <v>151179</v>
      </c>
      <c r="C46" s="54">
        <v>80004</v>
      </c>
      <c r="D46" s="54">
        <v>71175</v>
      </c>
    </row>
    <row r="47" spans="1:4" x14ac:dyDescent="0.45">
      <c r="A47" s="48" t="s">
        <v>56</v>
      </c>
      <c r="B47" s="54">
        <f t="shared" si="1"/>
        <v>234197</v>
      </c>
      <c r="C47" s="54">
        <v>121032</v>
      </c>
      <c r="D47" s="54">
        <v>113165</v>
      </c>
    </row>
    <row r="48" spans="1:4" x14ac:dyDescent="0.45">
      <c r="A48" s="48" t="s">
        <v>57</v>
      </c>
      <c r="B48" s="54">
        <f t="shared" si="1"/>
        <v>139125</v>
      </c>
      <c r="C48" s="54">
        <v>73914</v>
      </c>
      <c r="D48" s="54">
        <v>65211</v>
      </c>
    </row>
    <row r="49" spans="1:4" x14ac:dyDescent="0.45">
      <c r="A49" s="48" t="s">
        <v>58</v>
      </c>
      <c r="B49" s="54">
        <f t="shared" si="1"/>
        <v>117802</v>
      </c>
      <c r="C49" s="54">
        <v>61886</v>
      </c>
      <c r="D49" s="54">
        <v>55916</v>
      </c>
    </row>
    <row r="50" spans="1:4" x14ac:dyDescent="0.45">
      <c r="A50" s="48" t="s">
        <v>59</v>
      </c>
      <c r="B50" s="54">
        <f t="shared" si="1"/>
        <v>204871</v>
      </c>
      <c r="C50" s="54">
        <v>109133</v>
      </c>
      <c r="D50" s="54">
        <v>95738</v>
      </c>
    </row>
    <row r="51" spans="1:4" x14ac:dyDescent="0.45">
      <c r="A51" s="48" t="s">
        <v>60</v>
      </c>
      <c r="B51" s="54">
        <f t="shared" si="1"/>
        <v>133653</v>
      </c>
      <c r="C51" s="54">
        <v>71873</v>
      </c>
      <c r="D51" s="54">
        <v>61780</v>
      </c>
    </row>
    <row r="53" spans="1:4" x14ac:dyDescent="0.45">
      <c r="A53" s="24" t="s">
        <v>137</v>
      </c>
    </row>
    <row r="54" spans="1:4" x14ac:dyDescent="0.45">
      <c r="A54" t="s">
        <v>138</v>
      </c>
    </row>
    <row r="55" spans="1:4" x14ac:dyDescent="0.45">
      <c r="A55" t="s">
        <v>139</v>
      </c>
    </row>
    <row r="56" spans="1:4" x14ac:dyDescent="0.45">
      <c r="A56" t="s">
        <v>140</v>
      </c>
    </row>
    <row r="57" spans="1:4" x14ac:dyDescent="0.45">
      <c r="A57" s="22" t="s">
        <v>141</v>
      </c>
    </row>
    <row r="58" spans="1:4" x14ac:dyDescent="0.45">
      <c r="A58" t="s">
        <v>142</v>
      </c>
    </row>
    <row r="59" spans="1:4" x14ac:dyDescent="0.45">
      <c r="A59" t="s">
        <v>143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DIGI-808455956-3693332</_dlc_DocId>
    <_dlc_DocIdUrl xmlns="89559dea-130d-4237-8e78-1ce7f44b9a24">
      <Url>https://digitalgojp.sharepoint.com/sites/digi_portal/_layouts/15/DocIdRedir.aspx?ID=DIGI-808455956-3693332</Url>
      <Description>DIGI-808455956-3693332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DAD25C75-A965-48B1-8C44-1E2B6840A9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2022-05-09T08:02:41Z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fb4c076d-dd66-46b6-a519-dc2bc0eda1a9</vt:lpwstr>
  </property>
</Properties>
</file>