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592" yWindow="2352" windowWidth="28800" windowHeight="15432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総接種回数!$A$1:$M$61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1" l="1"/>
  <c r="G5" i="10"/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M7" i="11"/>
  <c r="J7" i="11" l="1"/>
  <c r="K7" i="11"/>
  <c r="I7" i="11"/>
  <c r="Q2" i="12"/>
  <c r="M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30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<sst xmlns="http://schemas.openxmlformats.org/spreadsheetml/2006/main" count="335" uniqueCount="143">
  <si>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</si>
  <si>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（4月5日公表時点）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</si>
  <si>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</si>
  <si>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</si>
  <si>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</si>
  <si>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</si>
  <si>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</si>
  <si>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</si>
  <si>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</si>
  <si>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</si>
  <si>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</si>
  <si>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</si>
  <si>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</si>
  <si>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</si>
  <si>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</si>
  <si>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</si>
  <si>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</si>
  <si>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</si>
  <si>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</si>
  <si>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</si>
  <si>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</si>
  <si>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</si>
  <si>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</si>
  <si>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</si>
  <si>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</si>
  <si>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</si>
  <si>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</si>
  <si>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</si>
  <si>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</si>
  <si>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</si>
  <si>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</si>
  <si>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</si>
  <si>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</si>
  <si>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</si>
  <si>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</si>
  <si>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</si>
  <si>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</si>
  <si>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</si>
  <si>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</si>
  <si>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</si>
  <si>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</si>
  <si>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</si>
  <si>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</si>
  <si>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</si>
  <si>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</si>
  <si>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</si>
  <si>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</si>
  <si>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</si>
  <si>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</si>
  <si>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</si>
  <si>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</si>
  <si>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</si>
  <si>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</si>
  <si>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</si>
  <si>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</si>
  <si>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</si>
  <si>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</si>
  <si>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</si>
  <si>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</si>
  <si>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</si>
  <si>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</si>
  <si>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</si>
  <si>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</si>
  <si>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</si>
  <si>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</si>
  <si>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</si>
  <si>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</si>
  <si>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</si>
  <si>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</si>
  <si>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</si>
  <si>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</si>
  <si>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</si>
  <si>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</si>
  <si>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</si>
  <si>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</si>
  <si>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</si>
  <si>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</si>
  <si>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</si>
  <si>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</si>
  <si>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</si>
  <si>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</si>
  <si>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</si>
  <si>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</si>
  <si>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</si>
  <si>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</si>
  <si>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</si>
  <si>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</si>
  <si>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</si>
  <si>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</si>
  <si>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</si>
  <si>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</si>
  <si>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</si>
  <si>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</si>
  <si>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</si>
  <si>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</si>
  <si>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接種回数（4月4日まで）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</si>
  <si>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</si>
  <si>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</si>
  <si>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</si>
  <si>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</si>
  <si>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</si>
  <si>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</si>
  <si>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</si>
  <si>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</si>
  <si>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</si>
  <si>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</si>
  <si>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</si>
  <si>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</si>
  <si>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</si>
  <si>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</si>
  <si>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</si>
  <si>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</si>
  <si>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</si>
  <si>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（4月4日まで）</t>
  </si>
  <si>
    <t>ワクチン供給量
（4月4日まで）※4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</si>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</sst>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B14" sqref="B14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1.69921875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44655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54457704</v>
      </c>
      <c r="D10" s="11">
        <f>C10/$B10</f>
        <v>0.43000271033149534</v>
      </c>
      <c r="E10" s="21">
        <f>SUM(E11:E57)</f>
        <v>4143512</v>
      </c>
      <c r="F10" s="11">
        <f>E10/$B10</f>
        <v>3.271752680375719E-2</v>
      </c>
      <c r="G10" s="21">
        <f>SUM(G11:G57)</f>
        <v>667598</v>
      </c>
      <c r="H10" s="11">
        <f>G10/$B10</f>
        <v>5.2714111746592482E-3</v>
      </c>
    </row>
    <row r="11" spans="1:8" x14ac:dyDescent="0.45">
      <c r="A11" s="12" t="s">
        <v>14</v>
      </c>
      <c r="B11" s="20">
        <v>5226603</v>
      </c>
      <c r="C11" s="21">
        <v>2221423</v>
      </c>
      <c r="D11" s="11">
        <f t="shared" ref="D11:D57" si="0">C11/$B11</f>
        <v>0.42502233286132501</v>
      </c>
      <c r="E11" s="21">
        <v>207195</v>
      </c>
      <c r="F11" s="11">
        <f t="shared" ref="F11:F57" si="1">E11/$B11</f>
        <v>3.9642383398930434E-2</v>
      </c>
      <c r="G11" s="21">
        <v>28793</v>
      </c>
      <c r="H11" s="11">
        <f t="shared" ref="H11:H57" si="2">G11/$B11</f>
        <v>5.5089319008924153E-3</v>
      </c>
    </row>
    <row r="12" spans="1:8" x14ac:dyDescent="0.45">
      <c r="A12" s="12" t="s">
        <v>15</v>
      </c>
      <c r="B12" s="20">
        <v>1259615</v>
      </c>
      <c r="C12" s="21">
        <v>535575</v>
      </c>
      <c r="D12" s="11">
        <f t="shared" si="0"/>
        <v>0.42518944280593673</v>
      </c>
      <c r="E12" s="21">
        <v>49192</v>
      </c>
      <c r="F12" s="11">
        <f t="shared" si="1"/>
        <v>3.9053202764336721E-2</v>
      </c>
      <c r="G12" s="21">
        <v>11780</v>
      </c>
      <c r="H12" s="11">
        <f t="shared" si="2"/>
        <v>9.3520639242943276E-3</v>
      </c>
    </row>
    <row r="13" spans="1:8" x14ac:dyDescent="0.45">
      <c r="A13" s="12" t="s">
        <v>16</v>
      </c>
      <c r="B13" s="20">
        <v>1220823</v>
      </c>
      <c r="C13" s="21">
        <v>526416</v>
      </c>
      <c r="D13" s="11">
        <f t="shared" si="0"/>
        <v>0.43119764290155083</v>
      </c>
      <c r="E13" s="21">
        <v>42925</v>
      </c>
      <c r="F13" s="11">
        <f t="shared" si="1"/>
        <v>3.5160707162299527E-2</v>
      </c>
      <c r="G13" s="21">
        <v>7198</v>
      </c>
      <c r="H13" s="11">
        <f t="shared" si="2"/>
        <v>5.8960226011469316E-3</v>
      </c>
    </row>
    <row r="14" spans="1:8" x14ac:dyDescent="0.45">
      <c r="A14" s="12" t="s">
        <v>17</v>
      </c>
      <c r="B14" s="20">
        <v>2281989</v>
      </c>
      <c r="C14" s="21">
        <v>967798</v>
      </c>
      <c r="D14" s="11">
        <f t="shared" si="0"/>
        <v>0.42410283309866964</v>
      </c>
      <c r="E14" s="21">
        <v>72215</v>
      </c>
      <c r="F14" s="11">
        <f t="shared" si="1"/>
        <v>3.1645638957944144E-2</v>
      </c>
      <c r="G14" s="21">
        <v>13874</v>
      </c>
      <c r="H14" s="11">
        <f t="shared" si="2"/>
        <v>6.079783907810248E-3</v>
      </c>
    </row>
    <row r="15" spans="1:8" x14ac:dyDescent="0.45">
      <c r="A15" s="12" t="s">
        <v>18</v>
      </c>
      <c r="B15" s="20">
        <v>971288</v>
      </c>
      <c r="C15" s="21">
        <v>403684</v>
      </c>
      <c r="D15" s="11">
        <f t="shared" si="0"/>
        <v>0.41561720107733235</v>
      </c>
      <c r="E15" s="21">
        <v>45075</v>
      </c>
      <c r="F15" s="11">
        <f t="shared" si="1"/>
        <v>4.6407450725222593E-2</v>
      </c>
      <c r="G15" s="21">
        <v>6681</v>
      </c>
      <c r="H15" s="11">
        <f t="shared" si="2"/>
        <v>6.8784953587401471E-3</v>
      </c>
    </row>
    <row r="16" spans="1:8" x14ac:dyDescent="0.45">
      <c r="A16" s="12" t="s">
        <v>19</v>
      </c>
      <c r="B16" s="20">
        <v>1069562</v>
      </c>
      <c r="C16" s="21">
        <v>506330</v>
      </c>
      <c r="D16" s="11">
        <f t="shared" si="0"/>
        <v>0.47339939152662491</v>
      </c>
      <c r="E16" s="21">
        <v>40915</v>
      </c>
      <c r="F16" s="11">
        <f t="shared" si="1"/>
        <v>3.8253976861556412E-2</v>
      </c>
      <c r="G16" s="21">
        <v>6874</v>
      </c>
      <c r="H16" s="11">
        <f t="shared" si="2"/>
        <v>6.4269299021468603E-3</v>
      </c>
    </row>
    <row r="17" spans="1:8" x14ac:dyDescent="0.45">
      <c r="A17" s="12" t="s">
        <v>20</v>
      </c>
      <c r="B17" s="20">
        <v>1862059.0000000002</v>
      </c>
      <c r="C17" s="21">
        <v>863960</v>
      </c>
      <c r="D17" s="11">
        <f t="shared" si="0"/>
        <v>0.46398100167610151</v>
      </c>
      <c r="E17" s="21">
        <v>80036</v>
      </c>
      <c r="F17" s="11">
        <f t="shared" si="1"/>
        <v>4.298252633240944E-2</v>
      </c>
      <c r="G17" s="21">
        <v>12969</v>
      </c>
      <c r="H17" s="11">
        <f t="shared" si="2"/>
        <v>6.9648706082889953E-3</v>
      </c>
    </row>
    <row r="18" spans="1:8" x14ac:dyDescent="0.45">
      <c r="A18" s="12" t="s">
        <v>21</v>
      </c>
      <c r="B18" s="20">
        <v>2907675</v>
      </c>
      <c r="C18" s="21">
        <v>1326063</v>
      </c>
      <c r="D18" s="11">
        <f t="shared" si="0"/>
        <v>0.45605612731821815</v>
      </c>
      <c r="E18" s="21">
        <v>93721</v>
      </c>
      <c r="F18" s="11">
        <f t="shared" si="1"/>
        <v>3.2232281805910222E-2</v>
      </c>
      <c r="G18" s="21">
        <v>13133</v>
      </c>
      <c r="H18" s="11">
        <f t="shared" si="2"/>
        <v>4.5166670965634051E-3</v>
      </c>
    </row>
    <row r="19" spans="1:8" x14ac:dyDescent="0.45">
      <c r="A19" s="12" t="s">
        <v>22</v>
      </c>
      <c r="B19" s="20">
        <v>1955401</v>
      </c>
      <c r="C19" s="21">
        <v>807126</v>
      </c>
      <c r="D19" s="11">
        <f t="shared" si="0"/>
        <v>0.41276750906847243</v>
      </c>
      <c r="E19" s="21">
        <v>58635</v>
      </c>
      <c r="F19" s="11">
        <f t="shared" si="1"/>
        <v>2.9986176748400966E-2</v>
      </c>
      <c r="G19" s="21">
        <v>9764</v>
      </c>
      <c r="H19" s="11">
        <f t="shared" si="2"/>
        <v>4.9933491902683898E-3</v>
      </c>
    </row>
    <row r="20" spans="1:8" x14ac:dyDescent="0.45">
      <c r="A20" s="12" t="s">
        <v>23</v>
      </c>
      <c r="B20" s="20">
        <v>1958101</v>
      </c>
      <c r="C20" s="21">
        <v>946580</v>
      </c>
      <c r="D20" s="11">
        <f t="shared" si="0"/>
        <v>0.48341735181178092</v>
      </c>
      <c r="E20" s="21">
        <v>69447</v>
      </c>
      <c r="F20" s="11">
        <f t="shared" si="1"/>
        <v>3.5466505558191329E-2</v>
      </c>
      <c r="G20" s="21">
        <v>8379</v>
      </c>
      <c r="H20" s="11">
        <f t="shared" si="2"/>
        <v>4.2791459684663868E-3</v>
      </c>
    </row>
    <row r="21" spans="1:8" x14ac:dyDescent="0.45">
      <c r="A21" s="12" t="s">
        <v>24</v>
      </c>
      <c r="B21" s="20">
        <v>7393799</v>
      </c>
      <c r="C21" s="21">
        <v>3016317</v>
      </c>
      <c r="D21" s="11">
        <f t="shared" si="0"/>
        <v>0.40795225837218457</v>
      </c>
      <c r="E21" s="21">
        <v>252569</v>
      </c>
      <c r="F21" s="11">
        <f t="shared" si="1"/>
        <v>3.4159570742996935E-2</v>
      </c>
      <c r="G21" s="21">
        <v>41053</v>
      </c>
      <c r="H21" s="11">
        <f t="shared" si="2"/>
        <v>5.5523554264864383E-3</v>
      </c>
    </row>
    <row r="22" spans="1:8" x14ac:dyDescent="0.45">
      <c r="A22" s="12" t="s">
        <v>25</v>
      </c>
      <c r="B22" s="20">
        <v>6322892.0000000009</v>
      </c>
      <c r="C22" s="21">
        <v>2669335</v>
      </c>
      <c r="D22" s="11">
        <f t="shared" si="0"/>
        <v>0.42216995007980518</v>
      </c>
      <c r="E22" s="21">
        <v>221428</v>
      </c>
      <c r="F22" s="11">
        <f t="shared" si="1"/>
        <v>3.5020050951368453E-2</v>
      </c>
      <c r="G22" s="21">
        <v>37742</v>
      </c>
      <c r="H22" s="11">
        <f t="shared" si="2"/>
        <v>5.9691040112657299E-3</v>
      </c>
    </row>
    <row r="23" spans="1:8" x14ac:dyDescent="0.45">
      <c r="A23" s="12" t="s">
        <v>26</v>
      </c>
      <c r="B23" s="20">
        <v>13843329.000000002</v>
      </c>
      <c r="C23" s="21">
        <v>6096526</v>
      </c>
      <c r="D23" s="11">
        <f t="shared" si="0"/>
        <v>0.4403945033741522</v>
      </c>
      <c r="E23" s="21">
        <v>411826</v>
      </c>
      <c r="F23" s="11">
        <f t="shared" si="1"/>
        <v>2.9749058192577806E-2</v>
      </c>
      <c r="G23" s="21">
        <v>56465</v>
      </c>
      <c r="H23" s="11">
        <f t="shared" si="2"/>
        <v>4.0788599331851461E-3</v>
      </c>
    </row>
    <row r="24" spans="1:8" x14ac:dyDescent="0.45">
      <c r="A24" s="12" t="s">
        <v>27</v>
      </c>
      <c r="B24" s="20">
        <v>9220206</v>
      </c>
      <c r="C24" s="21">
        <v>3835644</v>
      </c>
      <c r="D24" s="11">
        <f t="shared" si="0"/>
        <v>0.41600415435403504</v>
      </c>
      <c r="E24" s="21">
        <v>347478</v>
      </c>
      <c r="F24" s="11">
        <f t="shared" si="1"/>
        <v>3.7686576633971083E-2</v>
      </c>
      <c r="G24" s="21">
        <v>52712</v>
      </c>
      <c r="H24" s="11">
        <f t="shared" si="2"/>
        <v>5.7170089258309414E-3</v>
      </c>
    </row>
    <row r="25" spans="1:8" x14ac:dyDescent="0.45">
      <c r="A25" s="12" t="s">
        <v>28</v>
      </c>
      <c r="B25" s="20">
        <v>2213174</v>
      </c>
      <c r="C25" s="21">
        <v>1013927</v>
      </c>
      <c r="D25" s="11">
        <f t="shared" si="0"/>
        <v>0.45813252821513356</v>
      </c>
      <c r="E25" s="21">
        <v>106193</v>
      </c>
      <c r="F25" s="11">
        <f t="shared" si="1"/>
        <v>4.7982219201924477E-2</v>
      </c>
      <c r="G25" s="21">
        <v>15819</v>
      </c>
      <c r="H25" s="11">
        <f t="shared" si="2"/>
        <v>7.1476530991237018E-3</v>
      </c>
    </row>
    <row r="26" spans="1:8" x14ac:dyDescent="0.45">
      <c r="A26" s="12" t="s">
        <v>29</v>
      </c>
      <c r="B26" s="20">
        <v>1047674</v>
      </c>
      <c r="C26" s="21">
        <v>484943</v>
      </c>
      <c r="D26" s="11">
        <f t="shared" si="0"/>
        <v>0.46287585642098594</v>
      </c>
      <c r="E26" s="21">
        <v>40068</v>
      </c>
      <c r="F26" s="11">
        <f t="shared" si="1"/>
        <v>3.8244721163262621E-2</v>
      </c>
      <c r="G26" s="21">
        <v>8042</v>
      </c>
      <c r="H26" s="11">
        <f t="shared" si="2"/>
        <v>7.676051901641159E-3</v>
      </c>
    </row>
    <row r="27" spans="1:8" x14ac:dyDescent="0.45">
      <c r="A27" s="12" t="s">
        <v>30</v>
      </c>
      <c r="B27" s="20">
        <v>1132656</v>
      </c>
      <c r="C27" s="21">
        <v>488291</v>
      </c>
      <c r="D27" s="11">
        <f t="shared" si="0"/>
        <v>0.43110264722916752</v>
      </c>
      <c r="E27" s="21">
        <v>38668</v>
      </c>
      <c r="F27" s="11">
        <f t="shared" si="1"/>
        <v>3.4139226737862155E-2</v>
      </c>
      <c r="G27" s="21">
        <v>6970</v>
      </c>
      <c r="H27" s="11">
        <f t="shared" si="2"/>
        <v>6.1536777273947249E-3</v>
      </c>
    </row>
    <row r="28" spans="1:8" x14ac:dyDescent="0.45">
      <c r="A28" s="12" t="s">
        <v>31</v>
      </c>
      <c r="B28" s="20">
        <v>774582.99999999988</v>
      </c>
      <c r="C28" s="21">
        <v>351243</v>
      </c>
      <c r="D28" s="11">
        <f t="shared" si="0"/>
        <v>0.45346076534083507</v>
      </c>
      <c r="E28" s="21">
        <v>28846</v>
      </c>
      <c r="F28" s="11">
        <f t="shared" si="1"/>
        <v>3.7240683051396696E-2</v>
      </c>
      <c r="G28" s="21">
        <v>3920</v>
      </c>
      <c r="H28" s="11">
        <f t="shared" si="2"/>
        <v>5.0607875463313818E-3</v>
      </c>
    </row>
    <row r="29" spans="1:8" x14ac:dyDescent="0.45">
      <c r="A29" s="12" t="s">
        <v>32</v>
      </c>
      <c r="B29" s="20">
        <v>820997</v>
      </c>
      <c r="C29" s="21">
        <v>379935</v>
      </c>
      <c r="D29" s="11">
        <f t="shared" si="0"/>
        <v>0.46277270197089637</v>
      </c>
      <c r="E29" s="21">
        <v>27886</v>
      </c>
      <c r="F29" s="11">
        <f t="shared" si="1"/>
        <v>3.3966019364260767E-2</v>
      </c>
      <c r="G29" s="21">
        <v>5426</v>
      </c>
      <c r="H29" s="11">
        <f t="shared" si="2"/>
        <v>6.6090375482492627E-3</v>
      </c>
    </row>
    <row r="30" spans="1:8" x14ac:dyDescent="0.45">
      <c r="A30" s="12" t="s">
        <v>33</v>
      </c>
      <c r="B30" s="20">
        <v>2071737</v>
      </c>
      <c r="C30" s="21">
        <v>964724</v>
      </c>
      <c r="D30" s="11">
        <f t="shared" si="0"/>
        <v>0.46565949249349703</v>
      </c>
      <c r="E30" s="21">
        <v>64733</v>
      </c>
      <c r="F30" s="11">
        <f t="shared" si="1"/>
        <v>3.1245761406973955E-2</v>
      </c>
      <c r="G30" s="21">
        <v>9375</v>
      </c>
      <c r="H30" s="11">
        <f t="shared" si="2"/>
        <v>4.525188284034122E-3</v>
      </c>
    </row>
    <row r="31" spans="1:8" x14ac:dyDescent="0.45">
      <c r="A31" s="12" t="s">
        <v>34</v>
      </c>
      <c r="B31" s="20">
        <v>2016791</v>
      </c>
      <c r="C31" s="21">
        <v>985737</v>
      </c>
      <c r="D31" s="11">
        <f t="shared" si="0"/>
        <v>0.48876507283104692</v>
      </c>
      <c r="E31" s="21">
        <v>52946</v>
      </c>
      <c r="F31" s="11">
        <f t="shared" si="1"/>
        <v>2.6252596327532202E-2</v>
      </c>
      <c r="G31" s="21">
        <v>11653</v>
      </c>
      <c r="H31" s="11">
        <f t="shared" si="2"/>
        <v>5.7779908775872166E-3</v>
      </c>
    </row>
    <row r="32" spans="1:8" x14ac:dyDescent="0.45">
      <c r="A32" s="12" t="s">
        <v>35</v>
      </c>
      <c r="B32" s="20">
        <v>3686259.9999999995</v>
      </c>
      <c r="C32" s="21">
        <v>1543266</v>
      </c>
      <c r="D32" s="11">
        <f t="shared" si="0"/>
        <v>0.4186535947003196</v>
      </c>
      <c r="E32" s="21">
        <v>135854</v>
      </c>
      <c r="F32" s="11">
        <f t="shared" si="1"/>
        <v>3.6854155702527772E-2</v>
      </c>
      <c r="G32" s="21">
        <v>20469</v>
      </c>
      <c r="H32" s="11">
        <f t="shared" si="2"/>
        <v>5.5527824949949279E-3</v>
      </c>
    </row>
    <row r="33" spans="1:8" x14ac:dyDescent="0.45">
      <c r="A33" s="12" t="s">
        <v>36</v>
      </c>
      <c r="B33" s="20">
        <v>7558801.9999999991</v>
      </c>
      <c r="C33" s="21">
        <v>3155943</v>
      </c>
      <c r="D33" s="11">
        <f t="shared" si="0"/>
        <v>0.41751894017067787</v>
      </c>
      <c r="E33" s="21">
        <v>219309</v>
      </c>
      <c r="F33" s="11">
        <f t="shared" si="1"/>
        <v>2.901372466165935E-2</v>
      </c>
      <c r="G33" s="21">
        <v>33783</v>
      </c>
      <c r="H33" s="11">
        <f t="shared" si="2"/>
        <v>4.4693590333494656E-3</v>
      </c>
    </row>
    <row r="34" spans="1:8" x14ac:dyDescent="0.45">
      <c r="A34" s="12" t="s">
        <v>37</v>
      </c>
      <c r="B34" s="20">
        <v>1800557</v>
      </c>
      <c r="C34" s="21">
        <v>766370</v>
      </c>
      <c r="D34" s="11">
        <f t="shared" si="0"/>
        <v>0.42562940245712855</v>
      </c>
      <c r="E34" s="21">
        <v>61637</v>
      </c>
      <c r="F34" s="11">
        <f t="shared" si="1"/>
        <v>3.4232184818364542E-2</v>
      </c>
      <c r="G34" s="21">
        <v>9269</v>
      </c>
      <c r="H34" s="11">
        <f t="shared" si="2"/>
        <v>5.1478514704061023E-3</v>
      </c>
    </row>
    <row r="35" spans="1:8" x14ac:dyDescent="0.45">
      <c r="A35" s="12" t="s">
        <v>38</v>
      </c>
      <c r="B35" s="20">
        <v>1418843</v>
      </c>
      <c r="C35" s="21">
        <v>592049</v>
      </c>
      <c r="D35" s="11">
        <f t="shared" si="0"/>
        <v>0.41727590720044433</v>
      </c>
      <c r="E35" s="21">
        <v>44118</v>
      </c>
      <c r="F35" s="11">
        <f t="shared" si="1"/>
        <v>3.1094349410047482E-2</v>
      </c>
      <c r="G35" s="21">
        <v>8428</v>
      </c>
      <c r="H35" s="11">
        <f t="shared" si="2"/>
        <v>5.9400511543560497E-3</v>
      </c>
    </row>
    <row r="36" spans="1:8" x14ac:dyDescent="0.45">
      <c r="A36" s="12" t="s">
        <v>39</v>
      </c>
      <c r="B36" s="20">
        <v>2530542</v>
      </c>
      <c r="C36" s="21">
        <v>1016144</v>
      </c>
      <c r="D36" s="11">
        <f t="shared" si="0"/>
        <v>0.40155192049766414</v>
      </c>
      <c r="E36" s="21">
        <v>80192</v>
      </c>
      <c r="F36" s="11">
        <f t="shared" si="1"/>
        <v>3.1689653837004089E-2</v>
      </c>
      <c r="G36" s="21">
        <v>13934</v>
      </c>
      <c r="H36" s="11">
        <f t="shared" si="2"/>
        <v>5.5063302644255659E-3</v>
      </c>
    </row>
    <row r="37" spans="1:8" x14ac:dyDescent="0.45">
      <c r="A37" s="12" t="s">
        <v>40</v>
      </c>
      <c r="B37" s="20">
        <v>8839511</v>
      </c>
      <c r="C37" s="21">
        <v>3396831</v>
      </c>
      <c r="D37" s="11">
        <f t="shared" si="0"/>
        <v>0.38427815746821287</v>
      </c>
      <c r="E37" s="21">
        <v>273955</v>
      </c>
      <c r="F37" s="11">
        <f t="shared" si="1"/>
        <v>3.0992098997331415E-2</v>
      </c>
      <c r="G37" s="21">
        <v>38496</v>
      </c>
      <c r="H37" s="11">
        <f t="shared" si="2"/>
        <v>4.3549920351928966E-3</v>
      </c>
    </row>
    <row r="38" spans="1:8" x14ac:dyDescent="0.45">
      <c r="A38" s="12" t="s">
        <v>41</v>
      </c>
      <c r="B38" s="20">
        <v>5523625</v>
      </c>
      <c r="C38" s="21">
        <v>2300488</v>
      </c>
      <c r="D38" s="11">
        <f t="shared" si="0"/>
        <v>0.41648156781099371</v>
      </c>
      <c r="E38" s="21">
        <v>153667</v>
      </c>
      <c r="F38" s="11">
        <f t="shared" si="1"/>
        <v>2.7819955192468715E-2</v>
      </c>
      <c r="G38" s="21">
        <v>25420</v>
      </c>
      <c r="H38" s="11">
        <f t="shared" si="2"/>
        <v>4.6020502840073323E-3</v>
      </c>
    </row>
    <row r="39" spans="1:8" x14ac:dyDescent="0.45">
      <c r="A39" s="12" t="s">
        <v>42</v>
      </c>
      <c r="B39" s="20">
        <v>1344738.9999999998</v>
      </c>
      <c r="C39" s="21">
        <v>609730</v>
      </c>
      <c r="D39" s="11">
        <f t="shared" si="0"/>
        <v>0.45341884187191722</v>
      </c>
      <c r="E39" s="21">
        <v>40646</v>
      </c>
      <c r="F39" s="11">
        <f t="shared" si="1"/>
        <v>3.0225939754852063E-2</v>
      </c>
      <c r="G39" s="21">
        <v>7073</v>
      </c>
      <c r="H39" s="11">
        <f t="shared" si="2"/>
        <v>5.25975672602639E-3</v>
      </c>
    </row>
    <row r="40" spans="1:8" x14ac:dyDescent="0.45">
      <c r="A40" s="12" t="s">
        <v>43</v>
      </c>
      <c r="B40" s="20">
        <v>944432</v>
      </c>
      <c r="C40" s="21">
        <v>458013</v>
      </c>
      <c r="D40" s="11">
        <f t="shared" si="0"/>
        <v>0.48496133125518831</v>
      </c>
      <c r="E40" s="21">
        <v>28349</v>
      </c>
      <c r="F40" s="11">
        <f t="shared" si="1"/>
        <v>3.0016983753197689E-2</v>
      </c>
      <c r="G40" s="21">
        <v>4173</v>
      </c>
      <c r="H40" s="11">
        <f t="shared" si="2"/>
        <v>4.418528808850187E-3</v>
      </c>
    </row>
    <row r="41" spans="1:8" x14ac:dyDescent="0.45">
      <c r="A41" s="12" t="s">
        <v>44</v>
      </c>
      <c r="B41" s="20">
        <v>556788</v>
      </c>
      <c r="C41" s="21">
        <v>252117</v>
      </c>
      <c r="D41" s="11">
        <f t="shared" si="0"/>
        <v>0.45280609495894308</v>
      </c>
      <c r="E41" s="21">
        <v>17044</v>
      </c>
      <c r="F41" s="11">
        <f t="shared" si="1"/>
        <v>3.0611291910026796E-2</v>
      </c>
      <c r="G41" s="21">
        <v>3371</v>
      </c>
      <c r="H41" s="11">
        <f t="shared" si="2"/>
        <v>6.0543689878373814E-3</v>
      </c>
    </row>
    <row r="42" spans="1:8" x14ac:dyDescent="0.45">
      <c r="A42" s="12" t="s">
        <v>45</v>
      </c>
      <c r="B42" s="20">
        <v>672814.99999999988</v>
      </c>
      <c r="C42" s="21">
        <v>294210</v>
      </c>
      <c r="D42" s="11">
        <f t="shared" si="0"/>
        <v>0.43728216523115576</v>
      </c>
      <c r="E42" s="21">
        <v>22733</v>
      </c>
      <c r="F42" s="11">
        <f t="shared" si="1"/>
        <v>3.3787891173651011E-2</v>
      </c>
      <c r="G42" s="21">
        <v>4494</v>
      </c>
      <c r="H42" s="11">
        <f t="shared" si="2"/>
        <v>6.6793992405044487E-3</v>
      </c>
    </row>
    <row r="43" spans="1:8" x14ac:dyDescent="0.45">
      <c r="A43" s="12" t="s">
        <v>46</v>
      </c>
      <c r="B43" s="20">
        <v>1893791</v>
      </c>
      <c r="C43" s="21">
        <v>834702</v>
      </c>
      <c r="D43" s="11">
        <f t="shared" si="0"/>
        <v>0.44075719020736714</v>
      </c>
      <c r="E43" s="21">
        <v>49764</v>
      </c>
      <c r="F43" s="11">
        <f t="shared" si="1"/>
        <v>2.6277450890832197E-2</v>
      </c>
      <c r="G43" s="21">
        <v>8262</v>
      </c>
      <c r="H43" s="11">
        <f t="shared" si="2"/>
        <v>4.3626778245329078E-3</v>
      </c>
    </row>
    <row r="44" spans="1:8" x14ac:dyDescent="0.45">
      <c r="A44" s="12" t="s">
        <v>47</v>
      </c>
      <c r="B44" s="20">
        <v>2812432.9999999995</v>
      </c>
      <c r="C44" s="21">
        <v>1233697</v>
      </c>
      <c r="D44" s="11">
        <f t="shared" si="0"/>
        <v>0.43865827203705837</v>
      </c>
      <c r="E44" s="21">
        <v>77713</v>
      </c>
      <c r="F44" s="11">
        <f t="shared" si="1"/>
        <v>2.7631947143274174E-2</v>
      </c>
      <c r="G44" s="21">
        <v>9196</v>
      </c>
      <c r="H44" s="11">
        <f t="shared" si="2"/>
        <v>3.2697667819997851E-3</v>
      </c>
    </row>
    <row r="45" spans="1:8" x14ac:dyDescent="0.45">
      <c r="A45" s="12" t="s">
        <v>48</v>
      </c>
      <c r="B45" s="20">
        <v>1356110</v>
      </c>
      <c r="C45" s="21">
        <v>696654</v>
      </c>
      <c r="D45" s="11">
        <f t="shared" si="0"/>
        <v>0.51371496412532902</v>
      </c>
      <c r="E45" s="21">
        <v>41788</v>
      </c>
      <c r="F45" s="11">
        <f t="shared" si="1"/>
        <v>3.0814609434337923E-2</v>
      </c>
      <c r="G45" s="21">
        <v>5663</v>
      </c>
      <c r="H45" s="11">
        <f t="shared" si="2"/>
        <v>4.1759149331543899E-3</v>
      </c>
    </row>
    <row r="46" spans="1:8" x14ac:dyDescent="0.45">
      <c r="A46" s="12" t="s">
        <v>49</v>
      </c>
      <c r="B46" s="20">
        <v>734949</v>
      </c>
      <c r="C46" s="21">
        <v>348722</v>
      </c>
      <c r="D46" s="11">
        <f t="shared" si="0"/>
        <v>0.47448462410316905</v>
      </c>
      <c r="E46" s="21">
        <v>22203</v>
      </c>
      <c r="F46" s="11">
        <f t="shared" si="1"/>
        <v>3.0210259487393004E-2</v>
      </c>
      <c r="G46" s="21">
        <v>4545</v>
      </c>
      <c r="H46" s="11">
        <f t="shared" si="2"/>
        <v>6.1841025703824343E-3</v>
      </c>
    </row>
    <row r="47" spans="1:8" x14ac:dyDescent="0.45">
      <c r="A47" s="12" t="s">
        <v>50</v>
      </c>
      <c r="B47" s="20">
        <v>973896</v>
      </c>
      <c r="C47" s="21">
        <v>401409</v>
      </c>
      <c r="D47" s="11">
        <f t="shared" si="0"/>
        <v>0.41216823972990957</v>
      </c>
      <c r="E47" s="21">
        <v>36250</v>
      </c>
      <c r="F47" s="11">
        <f t="shared" si="1"/>
        <v>3.7221633521443767E-2</v>
      </c>
      <c r="G47" s="21">
        <v>3421</v>
      </c>
      <c r="H47" s="11">
        <f t="shared" si="2"/>
        <v>3.5126954007409414E-3</v>
      </c>
    </row>
    <row r="48" spans="1:8" x14ac:dyDescent="0.45">
      <c r="A48" s="12" t="s">
        <v>51</v>
      </c>
      <c r="B48" s="20">
        <v>1356219</v>
      </c>
      <c r="C48" s="21">
        <v>612771</v>
      </c>
      <c r="D48" s="11">
        <f t="shared" si="0"/>
        <v>0.45182304627792413</v>
      </c>
      <c r="E48" s="21">
        <v>43101</v>
      </c>
      <c r="F48" s="11">
        <f t="shared" si="1"/>
        <v>3.1780265576577232E-2</v>
      </c>
      <c r="G48" s="21">
        <v>17339</v>
      </c>
      <c r="H48" s="11">
        <f t="shared" si="2"/>
        <v>1.2784808353223188E-2</v>
      </c>
    </row>
    <row r="49" spans="1:8" x14ac:dyDescent="0.45">
      <c r="A49" s="12" t="s">
        <v>52</v>
      </c>
      <c r="B49" s="20">
        <v>701167</v>
      </c>
      <c r="C49" s="21">
        <v>308637</v>
      </c>
      <c r="D49" s="11">
        <f t="shared" si="0"/>
        <v>0.44017616345321442</v>
      </c>
      <c r="E49" s="21">
        <v>16695</v>
      </c>
      <c r="F49" s="11">
        <f t="shared" si="1"/>
        <v>2.381030482039229E-2</v>
      </c>
      <c r="G49" s="21">
        <v>3146</v>
      </c>
      <c r="H49" s="11">
        <f t="shared" si="2"/>
        <v>4.486805568430916E-3</v>
      </c>
    </row>
    <row r="50" spans="1:8" x14ac:dyDescent="0.45">
      <c r="A50" s="12" t="s">
        <v>53</v>
      </c>
      <c r="B50" s="20">
        <v>5124170</v>
      </c>
      <c r="C50" s="21">
        <v>2218260</v>
      </c>
      <c r="D50" s="11">
        <f t="shared" si="0"/>
        <v>0.43290132841025963</v>
      </c>
      <c r="E50" s="21">
        <v>155442</v>
      </c>
      <c r="F50" s="11">
        <f t="shared" si="1"/>
        <v>3.0335059141285321E-2</v>
      </c>
      <c r="G50" s="21">
        <v>39707</v>
      </c>
      <c r="H50" s="11">
        <f t="shared" si="2"/>
        <v>7.7489622709629074E-3</v>
      </c>
    </row>
    <row r="51" spans="1:8" x14ac:dyDescent="0.45">
      <c r="A51" s="12" t="s">
        <v>54</v>
      </c>
      <c r="B51" s="20">
        <v>818222</v>
      </c>
      <c r="C51" s="21">
        <v>379998</v>
      </c>
      <c r="D51" s="11">
        <f t="shared" si="0"/>
        <v>0.46441919185746655</v>
      </c>
      <c r="E51" s="21">
        <v>19818</v>
      </c>
      <c r="F51" s="11">
        <f t="shared" si="1"/>
        <v>2.4220810489084869E-2</v>
      </c>
      <c r="G51" s="21">
        <v>2995</v>
      </c>
      <c r="H51" s="11">
        <f t="shared" si="2"/>
        <v>3.6603757904334032E-3</v>
      </c>
    </row>
    <row r="52" spans="1:8" x14ac:dyDescent="0.45">
      <c r="A52" s="12" t="s">
        <v>55</v>
      </c>
      <c r="B52" s="20">
        <v>1335937.9999999998</v>
      </c>
      <c r="C52" s="21">
        <v>639767</v>
      </c>
      <c r="D52" s="11">
        <f t="shared" si="0"/>
        <v>0.47888973889506858</v>
      </c>
      <c r="E52" s="21">
        <v>40741</v>
      </c>
      <c r="F52" s="11">
        <f t="shared" si="1"/>
        <v>3.049617572072956E-2</v>
      </c>
      <c r="G52" s="21">
        <v>5753</v>
      </c>
      <c r="H52" s="11">
        <f t="shared" si="2"/>
        <v>4.3063375695578691E-3</v>
      </c>
    </row>
    <row r="53" spans="1:8" x14ac:dyDescent="0.45">
      <c r="A53" s="12" t="s">
        <v>56</v>
      </c>
      <c r="B53" s="20">
        <v>1758645</v>
      </c>
      <c r="C53" s="21">
        <v>853821</v>
      </c>
      <c r="D53" s="11">
        <f t="shared" si="0"/>
        <v>0.48549934750901974</v>
      </c>
      <c r="E53" s="21">
        <v>60641</v>
      </c>
      <c r="F53" s="11">
        <f t="shared" si="1"/>
        <v>3.4481660596652537E-2</v>
      </c>
      <c r="G53" s="21">
        <v>7588</v>
      </c>
      <c r="H53" s="11">
        <f t="shared" si="2"/>
        <v>4.3146854538579421E-3</v>
      </c>
    </row>
    <row r="54" spans="1:8" x14ac:dyDescent="0.45">
      <c r="A54" s="12" t="s">
        <v>57</v>
      </c>
      <c r="B54" s="20">
        <v>1141741</v>
      </c>
      <c r="C54" s="21">
        <v>493887</v>
      </c>
      <c r="D54" s="11">
        <f t="shared" si="0"/>
        <v>0.43257358717957928</v>
      </c>
      <c r="E54" s="21">
        <v>35911</v>
      </c>
      <c r="F54" s="11">
        <f t="shared" si="1"/>
        <v>3.1452842632435904E-2</v>
      </c>
      <c r="G54" s="21">
        <v>5882</v>
      </c>
      <c r="H54" s="11">
        <f t="shared" si="2"/>
        <v>5.1517813584692146E-3</v>
      </c>
    </row>
    <row r="55" spans="1:8" x14ac:dyDescent="0.45">
      <c r="A55" s="12" t="s">
        <v>58</v>
      </c>
      <c r="B55" s="20">
        <v>1087241</v>
      </c>
      <c r="C55" s="21">
        <v>466548</v>
      </c>
      <c r="D55" s="11">
        <f t="shared" si="0"/>
        <v>0.42911185284587317</v>
      </c>
      <c r="E55" s="21">
        <v>36141</v>
      </c>
      <c r="F55" s="11">
        <f t="shared" si="1"/>
        <v>3.3241020160203673E-2</v>
      </c>
      <c r="G55" s="21">
        <v>6036</v>
      </c>
      <c r="H55" s="11">
        <f t="shared" si="2"/>
        <v>5.5516670177081255E-3</v>
      </c>
    </row>
    <row r="56" spans="1:8" x14ac:dyDescent="0.45">
      <c r="A56" s="12" t="s">
        <v>59</v>
      </c>
      <c r="B56" s="20">
        <v>1617517</v>
      </c>
      <c r="C56" s="21">
        <v>714977</v>
      </c>
      <c r="D56" s="11">
        <f t="shared" si="0"/>
        <v>0.44202132033233654</v>
      </c>
      <c r="E56" s="21">
        <v>45617</v>
      </c>
      <c r="F56" s="11">
        <f t="shared" si="1"/>
        <v>2.8201867430141383E-2</v>
      </c>
      <c r="G56" s="21">
        <v>5047</v>
      </c>
      <c r="H56" s="11">
        <f t="shared" si="2"/>
        <v>3.1202145016095656E-3</v>
      </c>
    </row>
    <row r="57" spans="1:8" x14ac:dyDescent="0.45">
      <c r="A57" s="12" t="s">
        <v>60</v>
      </c>
      <c r="B57" s="20">
        <v>1485118</v>
      </c>
      <c r="C57" s="21">
        <v>477116</v>
      </c>
      <c r="D57" s="11">
        <f t="shared" si="0"/>
        <v>0.32126470758552517</v>
      </c>
      <c r="E57" s="21">
        <v>32186</v>
      </c>
      <c r="F57" s="11">
        <f t="shared" si="1"/>
        <v>2.1672351961258298E-2</v>
      </c>
      <c r="G57" s="21">
        <v>5486</v>
      </c>
      <c r="H57" s="11">
        <f t="shared" si="2"/>
        <v>3.6939825656951164E-3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3" sqref="A3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（4月5日公表時点）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44655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11034308</v>
      </c>
      <c r="D10" s="11">
        <f>C10/$B10</f>
        <v>0.40053341983123042</v>
      </c>
      <c r="E10" s="21">
        <f>SUM(E11:E30)</f>
        <v>912237</v>
      </c>
      <c r="F10" s="11">
        <f>E10/$B10</f>
        <v>3.3113214286440269E-2</v>
      </c>
      <c r="G10" s="21">
        <f>SUM(G11:G30)</f>
        <v>137681</v>
      </c>
      <c r="H10" s="11">
        <f>G10/$B10</f>
        <v>4.9976710615458296E-3</v>
      </c>
    </row>
    <row r="11" spans="1:8" x14ac:dyDescent="0.45">
      <c r="A11" s="12" t="s">
        <v>70</v>
      </c>
      <c r="B11" s="20">
        <v>1961575</v>
      </c>
      <c r="C11" s="21">
        <v>743937</v>
      </c>
      <c r="D11" s="11">
        <f t="shared" ref="D11:D30" si="0">C11/$B11</f>
        <v>0.37925493544728089</v>
      </c>
      <c r="E11" s="21">
        <v>81756</v>
      </c>
      <c r="F11" s="11">
        <f t="shared" ref="F11:F30" si="1">E11/$B11</f>
        <v>4.1678753042835477E-2</v>
      </c>
      <c r="G11" s="21">
        <v>8297</v>
      </c>
      <c r="H11" s="11">
        <f t="shared" ref="H11:H30" si="2">G11/$B11</f>
        <v>4.2297643475268602E-3</v>
      </c>
    </row>
    <row r="12" spans="1:8" x14ac:dyDescent="0.45">
      <c r="A12" s="12" t="s">
        <v>71</v>
      </c>
      <c r="B12" s="20">
        <v>1065932</v>
      </c>
      <c r="C12" s="21">
        <v>430863</v>
      </c>
      <c r="D12" s="11">
        <f t="shared" si="0"/>
        <v>0.40421246383446596</v>
      </c>
      <c r="E12" s="21">
        <v>21881</v>
      </c>
      <c r="F12" s="11">
        <f t="shared" si="1"/>
        <v>2.0527575867879001E-2</v>
      </c>
      <c r="G12" s="21">
        <v>4406</v>
      </c>
      <c r="H12" s="11">
        <f t="shared" si="2"/>
        <v>4.1334719287909544E-3</v>
      </c>
    </row>
    <row r="13" spans="1:8" x14ac:dyDescent="0.45">
      <c r="A13" s="12" t="s">
        <v>72</v>
      </c>
      <c r="B13" s="20">
        <v>1324589</v>
      </c>
      <c r="C13" s="21">
        <v>507257</v>
      </c>
      <c r="D13" s="11">
        <f t="shared" si="0"/>
        <v>0.38295425977416392</v>
      </c>
      <c r="E13" s="21">
        <v>35315</v>
      </c>
      <c r="F13" s="11">
        <f t="shared" si="1"/>
        <v>2.6661100160125142E-2</v>
      </c>
      <c r="G13" s="21">
        <v>5046</v>
      </c>
      <c r="H13" s="11">
        <f t="shared" si="2"/>
        <v>3.8094835454620265E-3</v>
      </c>
    </row>
    <row r="14" spans="1:8" x14ac:dyDescent="0.45">
      <c r="A14" s="12" t="s">
        <v>73</v>
      </c>
      <c r="B14" s="20">
        <v>974726</v>
      </c>
      <c r="C14" s="21">
        <v>426549</v>
      </c>
      <c r="D14" s="11">
        <f t="shared" si="0"/>
        <v>0.43760913323333944</v>
      </c>
      <c r="E14" s="21">
        <v>25984</v>
      </c>
      <c r="F14" s="11">
        <f t="shared" si="1"/>
        <v>2.6657747920954197E-2</v>
      </c>
      <c r="G14" s="21">
        <v>4062</v>
      </c>
      <c r="H14" s="11">
        <f t="shared" si="2"/>
        <v>4.1673249713252746E-3</v>
      </c>
    </row>
    <row r="15" spans="1:8" x14ac:dyDescent="0.45">
      <c r="A15" s="12" t="s">
        <v>74</v>
      </c>
      <c r="B15" s="20">
        <v>3759920</v>
      </c>
      <c r="C15" s="21">
        <v>1506995</v>
      </c>
      <c r="D15" s="11">
        <f t="shared" si="0"/>
        <v>0.40080507032064511</v>
      </c>
      <c r="E15" s="21">
        <v>171281</v>
      </c>
      <c r="F15" s="11">
        <f t="shared" si="1"/>
        <v>4.5554426689929574E-2</v>
      </c>
      <c r="G15" s="21">
        <v>23950</v>
      </c>
      <c r="H15" s="11">
        <f t="shared" si="2"/>
        <v>6.3698163790718949E-3</v>
      </c>
    </row>
    <row r="16" spans="1:8" x14ac:dyDescent="0.45">
      <c r="A16" s="12" t="s">
        <v>75</v>
      </c>
      <c r="B16" s="20">
        <v>1521562.0000000002</v>
      </c>
      <c r="C16" s="21">
        <v>608591</v>
      </c>
      <c r="D16" s="11">
        <f t="shared" si="0"/>
        <v>0.39997778598571726</v>
      </c>
      <c r="E16" s="21">
        <v>51992</v>
      </c>
      <c r="F16" s="11">
        <f t="shared" si="1"/>
        <v>3.4170148833895686E-2</v>
      </c>
      <c r="G16" s="21">
        <v>6441</v>
      </c>
      <c r="H16" s="11">
        <f t="shared" si="2"/>
        <v>4.2331498815033489E-3</v>
      </c>
    </row>
    <row r="17" spans="1:8" x14ac:dyDescent="0.45">
      <c r="A17" s="12" t="s">
        <v>76</v>
      </c>
      <c r="B17" s="20">
        <v>718601</v>
      </c>
      <c r="C17" s="21">
        <v>331226</v>
      </c>
      <c r="D17" s="11">
        <f t="shared" si="0"/>
        <v>0.46093172706411484</v>
      </c>
      <c r="E17" s="21">
        <v>22270</v>
      </c>
      <c r="F17" s="11">
        <f t="shared" si="1"/>
        <v>3.0990772347937172E-2</v>
      </c>
      <c r="G17" s="21">
        <v>1986</v>
      </c>
      <c r="H17" s="11">
        <f t="shared" si="2"/>
        <v>2.7637033625057578E-3</v>
      </c>
    </row>
    <row r="18" spans="1:8" x14ac:dyDescent="0.45">
      <c r="A18" s="12" t="s">
        <v>77</v>
      </c>
      <c r="B18" s="20">
        <v>784774</v>
      </c>
      <c r="C18" s="21">
        <v>351715</v>
      </c>
      <c r="D18" s="11">
        <f t="shared" si="0"/>
        <v>0.44817361431443958</v>
      </c>
      <c r="E18" s="21">
        <v>34066</v>
      </c>
      <c r="F18" s="11">
        <f t="shared" si="1"/>
        <v>4.3408675618713158E-2</v>
      </c>
      <c r="G18" s="21">
        <v>2618</v>
      </c>
      <c r="H18" s="11">
        <f t="shared" si="2"/>
        <v>3.3359922729346283E-3</v>
      </c>
    </row>
    <row r="19" spans="1:8" x14ac:dyDescent="0.45">
      <c r="A19" s="12" t="s">
        <v>78</v>
      </c>
      <c r="B19" s="20">
        <v>694295.99999999988</v>
      </c>
      <c r="C19" s="21">
        <v>259913</v>
      </c>
      <c r="D19" s="11">
        <f t="shared" si="0"/>
        <v>0.37435474206966485</v>
      </c>
      <c r="E19" s="21">
        <v>29792</v>
      </c>
      <c r="F19" s="11">
        <f t="shared" si="1"/>
        <v>4.2909652367290038E-2</v>
      </c>
      <c r="G19" s="21">
        <v>4584</v>
      </c>
      <c r="H19" s="11">
        <f t="shared" si="2"/>
        <v>6.6023713228939825E-3</v>
      </c>
    </row>
    <row r="20" spans="1:8" x14ac:dyDescent="0.45">
      <c r="A20" s="12" t="s">
        <v>79</v>
      </c>
      <c r="B20" s="20">
        <v>799966</v>
      </c>
      <c r="C20" s="21">
        <v>365563</v>
      </c>
      <c r="D20" s="11">
        <f t="shared" si="0"/>
        <v>0.45697317135978277</v>
      </c>
      <c r="E20" s="21">
        <v>28338</v>
      </c>
      <c r="F20" s="11">
        <f t="shared" si="1"/>
        <v>3.5424005520234607E-2</v>
      </c>
      <c r="G20" s="21">
        <v>3244</v>
      </c>
      <c r="H20" s="11">
        <f t="shared" si="2"/>
        <v>4.0551723448246551E-3</v>
      </c>
    </row>
    <row r="21" spans="1:8" x14ac:dyDescent="0.45">
      <c r="A21" s="12" t="s">
        <v>80</v>
      </c>
      <c r="B21" s="20">
        <v>2300944</v>
      </c>
      <c r="C21" s="21">
        <v>905008</v>
      </c>
      <c r="D21" s="11">
        <f t="shared" si="0"/>
        <v>0.39332030679581947</v>
      </c>
      <c r="E21" s="21">
        <v>67900</v>
      </c>
      <c r="F21" s="11">
        <f t="shared" si="1"/>
        <v>2.950962735294731E-2</v>
      </c>
      <c r="G21" s="21">
        <v>8929</v>
      </c>
      <c r="H21" s="11">
        <f t="shared" si="2"/>
        <v>3.8805811875473719E-3</v>
      </c>
    </row>
    <row r="22" spans="1:8" x14ac:dyDescent="0.45">
      <c r="A22" s="12" t="s">
        <v>81</v>
      </c>
      <c r="B22" s="20">
        <v>1400720</v>
      </c>
      <c r="C22" s="21">
        <v>554444</v>
      </c>
      <c r="D22" s="11">
        <f t="shared" si="0"/>
        <v>0.39582785995773601</v>
      </c>
      <c r="E22" s="21">
        <v>38172</v>
      </c>
      <c r="F22" s="11">
        <f t="shared" si="1"/>
        <v>2.7251699126163688E-2</v>
      </c>
      <c r="G22" s="21">
        <v>5745</v>
      </c>
      <c r="H22" s="11">
        <f t="shared" si="2"/>
        <v>4.1014621052030383E-3</v>
      </c>
    </row>
    <row r="23" spans="1:8" x14ac:dyDescent="0.45">
      <c r="A23" s="12" t="s">
        <v>82</v>
      </c>
      <c r="B23" s="20">
        <v>2739963</v>
      </c>
      <c r="C23" s="21">
        <v>908479</v>
      </c>
      <c r="D23" s="11">
        <f t="shared" si="0"/>
        <v>0.33156615618532076</v>
      </c>
      <c r="E23" s="21">
        <v>86864</v>
      </c>
      <c r="F23" s="11">
        <f t="shared" si="1"/>
        <v>3.170261788206629E-2</v>
      </c>
      <c r="G23" s="21">
        <v>11131</v>
      </c>
      <c r="H23" s="11">
        <f t="shared" si="2"/>
        <v>4.0624636172094291E-3</v>
      </c>
    </row>
    <row r="24" spans="1:8" x14ac:dyDescent="0.45">
      <c r="A24" s="12" t="s">
        <v>83</v>
      </c>
      <c r="B24" s="20">
        <v>831479.00000000012</v>
      </c>
      <c r="C24" s="21">
        <v>355486</v>
      </c>
      <c r="D24" s="11">
        <f t="shared" si="0"/>
        <v>0.4275345498803938</v>
      </c>
      <c r="E24" s="21">
        <v>26794</v>
      </c>
      <c r="F24" s="11">
        <f t="shared" si="1"/>
        <v>3.2224505970685963E-2</v>
      </c>
      <c r="G24" s="21">
        <v>6057</v>
      </c>
      <c r="H24" s="11">
        <f t="shared" si="2"/>
        <v>7.2846097135345561E-3</v>
      </c>
    </row>
    <row r="25" spans="1:8" x14ac:dyDescent="0.45">
      <c r="A25" s="12" t="s">
        <v>84</v>
      </c>
      <c r="B25" s="20">
        <v>1526835</v>
      </c>
      <c r="C25" s="21">
        <v>609340</v>
      </c>
      <c r="D25" s="11">
        <f t="shared" si="0"/>
        <v>0.39908700023250709</v>
      </c>
      <c r="E25" s="21">
        <v>38498</v>
      </c>
      <c r="F25" s="11">
        <f t="shared" si="1"/>
        <v>2.5214250393788457E-2</v>
      </c>
      <c r="G25" s="21">
        <v>6298</v>
      </c>
      <c r="H25" s="11">
        <f t="shared" si="2"/>
        <v>4.1248726941680008E-3</v>
      </c>
    </row>
    <row r="26" spans="1:8" x14ac:dyDescent="0.45">
      <c r="A26" s="12" t="s">
        <v>85</v>
      </c>
      <c r="B26" s="20">
        <v>708155</v>
      </c>
      <c r="C26" s="21">
        <v>296344</v>
      </c>
      <c r="D26" s="11">
        <f t="shared" si="0"/>
        <v>0.41847335682159981</v>
      </c>
      <c r="E26" s="21">
        <v>12691</v>
      </c>
      <c r="F26" s="11">
        <f t="shared" si="1"/>
        <v>1.7921217812484555E-2</v>
      </c>
      <c r="G26" s="21">
        <v>2282</v>
      </c>
      <c r="H26" s="11">
        <f t="shared" si="2"/>
        <v>3.2224583601047794E-3</v>
      </c>
    </row>
    <row r="27" spans="1:8" x14ac:dyDescent="0.45">
      <c r="A27" s="12" t="s">
        <v>86</v>
      </c>
      <c r="B27" s="20">
        <v>1194817</v>
      </c>
      <c r="C27" s="21">
        <v>476477</v>
      </c>
      <c r="D27" s="11">
        <f t="shared" si="0"/>
        <v>0.39878659242377701</v>
      </c>
      <c r="E27" s="21">
        <v>35566</v>
      </c>
      <c r="F27" s="11">
        <f t="shared" si="1"/>
        <v>2.9766901542244546E-2</v>
      </c>
      <c r="G27" s="21">
        <v>4297</v>
      </c>
      <c r="H27" s="11">
        <f t="shared" si="2"/>
        <v>3.5963666402470001E-3</v>
      </c>
    </row>
    <row r="28" spans="1:8" x14ac:dyDescent="0.45">
      <c r="A28" s="12" t="s">
        <v>87</v>
      </c>
      <c r="B28" s="20">
        <v>944709</v>
      </c>
      <c r="C28" s="21">
        <v>403629</v>
      </c>
      <c r="D28" s="11">
        <f t="shared" si="0"/>
        <v>0.42725220147156429</v>
      </c>
      <c r="E28" s="21">
        <v>30082</v>
      </c>
      <c r="F28" s="11">
        <f t="shared" si="1"/>
        <v>3.1842609734849564E-2</v>
      </c>
      <c r="G28" s="21">
        <v>13459</v>
      </c>
      <c r="H28" s="11">
        <f t="shared" si="2"/>
        <v>1.4246715126033519E-2</v>
      </c>
    </row>
    <row r="29" spans="1:8" x14ac:dyDescent="0.45">
      <c r="A29" s="12" t="s">
        <v>88</v>
      </c>
      <c r="B29" s="20">
        <v>1562767</v>
      </c>
      <c r="C29" s="21">
        <v>657059</v>
      </c>
      <c r="D29" s="11">
        <f t="shared" si="0"/>
        <v>0.42044591420218114</v>
      </c>
      <c r="E29" s="21">
        <v>45345</v>
      </c>
      <c r="F29" s="11">
        <f t="shared" si="1"/>
        <v>2.9015841772957837E-2</v>
      </c>
      <c r="G29" s="21">
        <v>13023</v>
      </c>
      <c r="H29" s="11">
        <f t="shared" si="2"/>
        <v>8.3332960063784295E-3</v>
      </c>
    </row>
    <row r="30" spans="1:8" x14ac:dyDescent="0.45">
      <c r="A30" s="12" t="s">
        <v>89</v>
      </c>
      <c r="B30" s="20">
        <v>732702</v>
      </c>
      <c r="C30" s="21">
        <v>335433</v>
      </c>
      <c r="D30" s="11">
        <f t="shared" si="0"/>
        <v>0.45780276292408101</v>
      </c>
      <c r="E30" s="21">
        <v>27650</v>
      </c>
      <c r="F30" s="11">
        <f t="shared" si="1"/>
        <v>3.7737033609844109E-2</v>
      </c>
      <c r="G30" s="21">
        <v>1826</v>
      </c>
      <c r="H30" s="11">
        <f t="shared" si="2"/>
        <v>2.4921455107260525E-3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44655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4155415</v>
      </c>
      <c r="D39" s="11">
        <f>C39/$B39</f>
        <v>0.43408731627430869</v>
      </c>
      <c r="E39" s="21">
        <v>285832</v>
      </c>
      <c r="F39" s="11">
        <f>E39/$B39</f>
        <v>2.985888191319476E-2</v>
      </c>
      <c r="G39" s="21">
        <v>38729</v>
      </c>
      <c r="H39" s="11">
        <f>G39/$B39</f>
        <v>4.0457493829106602E-3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view="pageBreakPreview" zoomScale="99" zoomScaleNormal="100" zoomScaleSheetLayoutView="99" workbookViewId="0">
      <selection activeCell="A2" sqref="A2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3" width="13.09765625" customWidth="1"/>
    <col min="15" max="15" width="11.59765625" bestFit="1" customWidth="1"/>
  </cols>
  <sheetData>
    <row r="1" spans="1:15" x14ac:dyDescent="0.45">
      <c r="A1" s="22" t="s">
        <v>94</v>
      </c>
      <c r="B1" s="23"/>
      <c r="C1" s="24"/>
      <c r="D1" s="24"/>
      <c r="E1" s="24"/>
      <c r="F1" s="24"/>
      <c r="J1" s="25"/>
    </row>
    <row r="2" spans="1:15" x14ac:dyDescent="0.45">
      <c r="A2" s="22"/>
      <c r="B2" s="22"/>
      <c r="C2" s="22"/>
      <c r="D2" s="22"/>
      <c r="E2" s="22"/>
      <c r="F2" s="22"/>
      <c r="G2" s="22"/>
      <c r="H2" s="22"/>
      <c r="I2" s="22"/>
      <c r="M2" s="26" t="str">
        <f>'進捗状況 (都道府県別)'!H3</f>
        <v>（4月5日公表時点）</v>
      </c>
    </row>
    <row r="3" spans="1:15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5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2"/>
    </row>
    <row r="5" spans="1:15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</row>
    <row r="6" spans="1:15" x14ac:dyDescent="0.45">
      <c r="A6" s="90"/>
      <c r="B6" s="90"/>
      <c r="C6" s="29" t="s">
        <v>9</v>
      </c>
      <c r="D6" s="29" t="s">
        <v>104</v>
      </c>
      <c r="E6" s="29" t="s">
        <v>9</v>
      </c>
      <c r="F6" s="29" t="s">
        <v>104</v>
      </c>
      <c r="G6" s="29" t="s">
        <v>9</v>
      </c>
      <c r="H6" s="29" t="s">
        <v>104</v>
      </c>
      <c r="I6" s="99" t="s">
        <v>9</v>
      </c>
      <c r="J6" s="100"/>
      <c r="K6" s="100"/>
      <c r="L6" s="100"/>
      <c r="M6" s="101"/>
      <c r="O6" s="30" t="s">
        <v>105</v>
      </c>
    </row>
    <row r="7" spans="1:15" x14ac:dyDescent="0.45">
      <c r="A7" s="31" t="s">
        <v>13</v>
      </c>
      <c r="B7" s="32">
        <f>C7+E7+G7</f>
        <v>257749738</v>
      </c>
      <c r="C7" s="32">
        <f t="shared" ref="C7:J7" si="0">SUM(C8:C54)</f>
        <v>102610771</v>
      </c>
      <c r="D7" s="33">
        <f t="shared" ref="D7:D54" si="1">C7/O7</f>
        <v>0.81022346515388188</v>
      </c>
      <c r="E7" s="32">
        <f t="shared" si="0"/>
        <v>100681263</v>
      </c>
      <c r="F7" s="34">
        <f t="shared" ref="F7:F54" si="2">E7/O7</f>
        <v>0.79498790418336607</v>
      </c>
      <c r="G7" s="35">
        <f t="shared" si="0"/>
        <v>54457704</v>
      </c>
      <c r="H7" s="34">
        <f t="shared" ref="H7:H54" si="3">G7/O7</f>
        <v>0.43000271033149545</v>
      </c>
      <c r="I7" s="35">
        <f t="shared" si="0"/>
        <v>994261</v>
      </c>
      <c r="J7" s="35">
        <f t="shared" si="0"/>
        <v>5056863</v>
      </c>
      <c r="K7" s="35">
        <f>SUM(K8:K54)</f>
        <v>22811255</v>
      </c>
      <c r="L7" s="35">
        <f>SUM(L8:L54)</f>
        <v>24202159</v>
      </c>
      <c r="M7" s="35">
        <f>SUM(M8:M54)</f>
        <v>1393166</v>
      </c>
      <c r="O7" s="1">
        <v>126645025</v>
      </c>
    </row>
    <row r="8" spans="1:15" x14ac:dyDescent="0.45">
      <c r="A8" s="36" t="s">
        <v>14</v>
      </c>
      <c r="B8" s="32">
        <f t="shared" ref="B8:B54" si="4">C8+E8+G8</f>
        <v>10676405</v>
      </c>
      <c r="C8" s="37">
        <f>SUM(一般接種!D7+一般接種!G7+一般接種!J7+医療従事者等!C5)</f>
        <v>4268589</v>
      </c>
      <c r="D8" s="33">
        <f t="shared" si="1"/>
        <v>0.81670427235433796</v>
      </c>
      <c r="E8" s="37">
        <f>SUM(一般接種!E7+一般接種!H7+一般接種!K7+医療従事者等!D5)</f>
        <v>4186393</v>
      </c>
      <c r="F8" s="34">
        <f t="shared" si="2"/>
        <v>0.8009778052781128</v>
      </c>
      <c r="G8" s="32">
        <f>SUM(I8:M8)</f>
        <v>2221423</v>
      </c>
      <c r="H8" s="34">
        <f t="shared" si="3"/>
        <v>0.42502233286132501</v>
      </c>
      <c r="I8" s="38">
        <v>41431</v>
      </c>
      <c r="J8" s="38">
        <v>220966</v>
      </c>
      <c r="K8" s="38">
        <v>905206</v>
      </c>
      <c r="L8" s="38">
        <v>1019276</v>
      </c>
      <c r="M8" s="38">
        <v>34544</v>
      </c>
      <c r="O8" s="1">
        <v>5226603</v>
      </c>
    </row>
    <row r="9" spans="1:15" x14ac:dyDescent="0.45">
      <c r="A9" s="36" t="s">
        <v>15</v>
      </c>
      <c r="B9" s="32">
        <f t="shared" si="4"/>
        <v>2662411</v>
      </c>
      <c r="C9" s="37">
        <f>SUM(一般接種!D8+一般接種!G8+一般接種!J8+医療従事者等!C6)</f>
        <v>1073521</v>
      </c>
      <c r="D9" s="33">
        <f t="shared" si="1"/>
        <v>0.8522612067973151</v>
      </c>
      <c r="E9" s="37">
        <f>SUM(一般接種!E8+一般接種!H8+一般接種!K8+医療従事者等!D6)</f>
        <v>1053315</v>
      </c>
      <c r="F9" s="34">
        <f t="shared" si="2"/>
        <v>0.83621979731902207</v>
      </c>
      <c r="G9" s="32">
        <f t="shared" ref="G9:G54" si="5">SUM(I9:M9)</f>
        <v>535575</v>
      </c>
      <c r="H9" s="34">
        <f t="shared" si="3"/>
        <v>0.42518944280593673</v>
      </c>
      <c r="I9" s="38">
        <v>10575</v>
      </c>
      <c r="J9" s="38">
        <v>42654</v>
      </c>
      <c r="K9" s="38">
        <v>224774</v>
      </c>
      <c r="L9" s="38">
        <v>248589</v>
      </c>
      <c r="M9" s="38">
        <v>8983</v>
      </c>
      <c r="O9" s="1">
        <v>1259615</v>
      </c>
    </row>
    <row r="10" spans="1:15" x14ac:dyDescent="0.45">
      <c r="A10" s="36" t="s">
        <v>16</v>
      </c>
      <c r="B10" s="32">
        <f t="shared" si="4"/>
        <v>2582227</v>
      </c>
      <c r="C10" s="37">
        <f>SUM(一般接種!D9+一般接種!G9+一般接種!J9+医療従事者等!C7)</f>
        <v>1038942</v>
      </c>
      <c r="D10" s="33">
        <f t="shared" si="1"/>
        <v>0.85101771509874891</v>
      </c>
      <c r="E10" s="37">
        <f>SUM(一般接種!E9+一般接種!H9+一般接種!K9+医療従事者等!D7)</f>
        <v>1016869</v>
      </c>
      <c r="F10" s="34">
        <f t="shared" si="2"/>
        <v>0.832937289025518</v>
      </c>
      <c r="G10" s="32">
        <f t="shared" si="5"/>
        <v>526416</v>
      </c>
      <c r="H10" s="34">
        <f t="shared" si="3"/>
        <v>0.43119764290155083</v>
      </c>
      <c r="I10" s="38">
        <v>10206</v>
      </c>
      <c r="J10" s="38">
        <v>47043</v>
      </c>
      <c r="K10" s="38">
        <v>218116</v>
      </c>
      <c r="L10" s="38">
        <v>234719</v>
      </c>
      <c r="M10" s="38">
        <v>16332</v>
      </c>
      <c r="O10" s="1">
        <v>1220823</v>
      </c>
    </row>
    <row r="11" spans="1:15" x14ac:dyDescent="0.45">
      <c r="A11" s="36" t="s">
        <v>17</v>
      </c>
      <c r="B11" s="32">
        <f t="shared" si="4"/>
        <v>4731532</v>
      </c>
      <c r="C11" s="37">
        <f>SUM(一般接種!D10+一般接種!G10+一般接種!J10+医療従事者等!C8)</f>
        <v>1904018</v>
      </c>
      <c r="D11" s="33">
        <f t="shared" si="1"/>
        <v>0.83436773796893848</v>
      </c>
      <c r="E11" s="37">
        <f>SUM(一般接種!E10+一般接種!H10+一般接種!K10+医療従事者等!D8)</f>
        <v>1859716</v>
      </c>
      <c r="F11" s="34">
        <f t="shared" si="2"/>
        <v>0.81495397217076859</v>
      </c>
      <c r="G11" s="32">
        <f t="shared" si="5"/>
        <v>967798</v>
      </c>
      <c r="H11" s="34">
        <f t="shared" si="3"/>
        <v>0.42410283309866964</v>
      </c>
      <c r="I11" s="38">
        <v>17720</v>
      </c>
      <c r="J11" s="38">
        <v>115559</v>
      </c>
      <c r="K11" s="38">
        <v>453256</v>
      </c>
      <c r="L11" s="38">
        <v>366457</v>
      </c>
      <c r="M11" s="38">
        <v>14806</v>
      </c>
      <c r="O11" s="1">
        <v>2281989</v>
      </c>
    </row>
    <row r="12" spans="1:15" x14ac:dyDescent="0.45">
      <c r="A12" s="36" t="s">
        <v>18</v>
      </c>
      <c r="B12" s="32">
        <f t="shared" si="4"/>
        <v>2063025</v>
      </c>
      <c r="C12" s="37">
        <f>SUM(一般接種!D11+一般接種!G11+一般接種!J11+医療従事者等!C9)</f>
        <v>837319</v>
      </c>
      <c r="D12" s="33">
        <f t="shared" si="1"/>
        <v>0.86207077612407446</v>
      </c>
      <c r="E12" s="37">
        <f>SUM(一般接種!E11+一般接種!H11+一般接種!K11+医療従事者等!D9)</f>
        <v>822022</v>
      </c>
      <c r="F12" s="34">
        <f t="shared" si="2"/>
        <v>0.84632158535882251</v>
      </c>
      <c r="G12" s="32">
        <f t="shared" si="5"/>
        <v>403684</v>
      </c>
      <c r="H12" s="34">
        <f t="shared" si="3"/>
        <v>0.41561720107733235</v>
      </c>
      <c r="I12" s="38">
        <v>4863</v>
      </c>
      <c r="J12" s="38">
        <v>29304</v>
      </c>
      <c r="K12" s="38">
        <v>126010</v>
      </c>
      <c r="L12" s="38">
        <v>222943</v>
      </c>
      <c r="M12" s="38">
        <v>20564</v>
      </c>
      <c r="O12" s="1">
        <v>971288</v>
      </c>
    </row>
    <row r="13" spans="1:15" x14ac:dyDescent="0.45">
      <c r="A13" s="36" t="s">
        <v>19</v>
      </c>
      <c r="B13" s="32">
        <f t="shared" si="4"/>
        <v>2314734</v>
      </c>
      <c r="C13" s="37">
        <f>SUM(一般接種!D12+一般接種!G12+一般接種!J12+医療従事者等!C10)</f>
        <v>913380</v>
      </c>
      <c r="D13" s="33">
        <f t="shared" si="1"/>
        <v>0.85397573960181827</v>
      </c>
      <c r="E13" s="37">
        <f>SUM(一般接種!E12+一般接種!H12+一般接種!K12+医療従事者等!D10)</f>
        <v>895024</v>
      </c>
      <c r="F13" s="34">
        <f t="shared" si="2"/>
        <v>0.83681357415465396</v>
      </c>
      <c r="G13" s="32">
        <f t="shared" si="5"/>
        <v>506330</v>
      </c>
      <c r="H13" s="34">
        <f t="shared" si="3"/>
        <v>0.47339939152662491</v>
      </c>
      <c r="I13" s="38">
        <v>9626</v>
      </c>
      <c r="J13" s="38">
        <v>34309</v>
      </c>
      <c r="K13" s="38">
        <v>190955</v>
      </c>
      <c r="L13" s="38">
        <v>259916</v>
      </c>
      <c r="M13" s="38">
        <v>11524</v>
      </c>
      <c r="O13" s="1">
        <v>1069562</v>
      </c>
    </row>
    <row r="14" spans="1:15" x14ac:dyDescent="0.45">
      <c r="A14" s="36" t="s">
        <v>20</v>
      </c>
      <c r="B14" s="32">
        <f t="shared" si="4"/>
        <v>3966168</v>
      </c>
      <c r="C14" s="37">
        <f>SUM(一般接種!D13+一般接種!G13+一般接種!J13+医療従事者等!C11)</f>
        <v>1566513</v>
      </c>
      <c r="D14" s="33">
        <f t="shared" si="1"/>
        <v>0.84128000240593881</v>
      </c>
      <c r="E14" s="37">
        <f>SUM(一般接種!E13+一般接種!H13+一般接種!K13+医療従事者等!D11)</f>
        <v>1535695</v>
      </c>
      <c r="F14" s="34">
        <f t="shared" si="2"/>
        <v>0.8247295064227288</v>
      </c>
      <c r="G14" s="32">
        <f t="shared" si="5"/>
        <v>863960</v>
      </c>
      <c r="H14" s="34">
        <f t="shared" si="3"/>
        <v>0.46398100167610157</v>
      </c>
      <c r="I14" s="38">
        <v>18708</v>
      </c>
      <c r="J14" s="38">
        <v>72934</v>
      </c>
      <c r="K14" s="38">
        <v>340537</v>
      </c>
      <c r="L14" s="38">
        <v>405282</v>
      </c>
      <c r="M14" s="38">
        <v>26499</v>
      </c>
      <c r="O14" s="1">
        <v>1862059</v>
      </c>
    </row>
    <row r="15" spans="1:15" x14ac:dyDescent="0.45">
      <c r="A15" s="36" t="s">
        <v>21</v>
      </c>
      <c r="B15" s="32">
        <f t="shared" si="4"/>
        <v>6152886</v>
      </c>
      <c r="C15" s="37">
        <f>SUM(一般接種!D14+一般接種!G14+一般接種!J14+医療従事者等!C12)</f>
        <v>2436096</v>
      </c>
      <c r="D15" s="33">
        <f t="shared" si="1"/>
        <v>0.83781578064948803</v>
      </c>
      <c r="E15" s="37">
        <f>SUM(一般接種!E14+一般接種!H14+一般接種!K14+医療従事者等!D12)</f>
        <v>2390727</v>
      </c>
      <c r="F15" s="34">
        <f t="shared" si="2"/>
        <v>0.82221259253527301</v>
      </c>
      <c r="G15" s="32">
        <f t="shared" si="5"/>
        <v>1326063</v>
      </c>
      <c r="H15" s="34">
        <f t="shared" si="3"/>
        <v>0.45605612731821815</v>
      </c>
      <c r="I15" s="38">
        <v>20995</v>
      </c>
      <c r="J15" s="38">
        <v>137068</v>
      </c>
      <c r="K15" s="38">
        <v>548249</v>
      </c>
      <c r="L15" s="38">
        <v>579405</v>
      </c>
      <c r="M15" s="38">
        <v>40346</v>
      </c>
      <c r="O15" s="1">
        <v>2907675</v>
      </c>
    </row>
    <row r="16" spans="1:15" x14ac:dyDescent="0.45">
      <c r="A16" s="39" t="s">
        <v>22</v>
      </c>
      <c r="B16" s="32">
        <f t="shared" si="4"/>
        <v>3990101</v>
      </c>
      <c r="C16" s="37">
        <f>SUM(一般接種!D15+一般接種!G15+一般接種!J15+医療従事者等!C13)</f>
        <v>1606479</v>
      </c>
      <c r="D16" s="33">
        <f t="shared" si="1"/>
        <v>0.82155987441962031</v>
      </c>
      <c r="E16" s="37">
        <f>SUM(一般接種!E15+一般接種!H15+一般接種!K15+医療従事者等!D13)</f>
        <v>1576496</v>
      </c>
      <c r="F16" s="34">
        <f t="shared" si="2"/>
        <v>0.80622644664700494</v>
      </c>
      <c r="G16" s="32">
        <f t="shared" si="5"/>
        <v>807126</v>
      </c>
      <c r="H16" s="34">
        <f t="shared" si="3"/>
        <v>0.41276750906847243</v>
      </c>
      <c r="I16" s="38">
        <v>14639</v>
      </c>
      <c r="J16" s="38">
        <v>70640</v>
      </c>
      <c r="K16" s="38">
        <v>361735</v>
      </c>
      <c r="L16" s="38">
        <v>337460</v>
      </c>
      <c r="M16" s="38">
        <v>22652</v>
      </c>
      <c r="O16" s="1">
        <v>1955401</v>
      </c>
    </row>
    <row r="17" spans="1:15" x14ac:dyDescent="0.45">
      <c r="A17" s="36" t="s">
        <v>23</v>
      </c>
      <c r="B17" s="32">
        <f t="shared" si="4"/>
        <v>4108801</v>
      </c>
      <c r="C17" s="37">
        <f>SUM(一般接種!D16+一般接種!G16+一般接種!J16+医療従事者等!C14)</f>
        <v>1597679</v>
      </c>
      <c r="D17" s="33">
        <f t="shared" si="1"/>
        <v>0.81593288599515557</v>
      </c>
      <c r="E17" s="37">
        <f>SUM(一般接種!E16+一般接種!H16+一般接種!K16+医療従事者等!D14)</f>
        <v>1564542</v>
      </c>
      <c r="F17" s="34">
        <f t="shared" si="2"/>
        <v>0.79900985699920479</v>
      </c>
      <c r="G17" s="32">
        <f t="shared" si="5"/>
        <v>946580</v>
      </c>
      <c r="H17" s="34">
        <f t="shared" si="3"/>
        <v>0.48341735181178092</v>
      </c>
      <c r="I17" s="38">
        <v>15992</v>
      </c>
      <c r="J17" s="38">
        <v>70479</v>
      </c>
      <c r="K17" s="38">
        <v>400415</v>
      </c>
      <c r="L17" s="38">
        <v>429847</v>
      </c>
      <c r="M17" s="38">
        <v>29847</v>
      </c>
      <c r="O17" s="1">
        <v>1958101</v>
      </c>
    </row>
    <row r="18" spans="1:15" x14ac:dyDescent="0.45">
      <c r="A18" s="36" t="s">
        <v>24</v>
      </c>
      <c r="B18" s="32">
        <f t="shared" si="4"/>
        <v>15010511</v>
      </c>
      <c r="C18" s="37">
        <f>SUM(一般接種!D17+一般接種!G17+一般接種!J17+医療従事者等!C15)</f>
        <v>6056719</v>
      </c>
      <c r="D18" s="33">
        <f t="shared" si="1"/>
        <v>0.81916197613703046</v>
      </c>
      <c r="E18" s="37">
        <f>SUM(一般接種!E17+一般接種!H17+一般接種!K17+医療従事者等!D15)</f>
        <v>5937475</v>
      </c>
      <c r="F18" s="34">
        <f t="shared" si="2"/>
        <v>0.80303440761643641</v>
      </c>
      <c r="G18" s="32">
        <f t="shared" si="5"/>
        <v>3016317</v>
      </c>
      <c r="H18" s="34">
        <f t="shared" si="3"/>
        <v>0.40795225837218457</v>
      </c>
      <c r="I18" s="38">
        <v>47530</v>
      </c>
      <c r="J18" s="38">
        <v>257136</v>
      </c>
      <c r="K18" s="38">
        <v>1288454</v>
      </c>
      <c r="L18" s="38">
        <v>1336689</v>
      </c>
      <c r="M18" s="38">
        <v>86508</v>
      </c>
      <c r="O18" s="1">
        <v>7393799</v>
      </c>
    </row>
    <row r="19" spans="1:15" x14ac:dyDescent="0.45">
      <c r="A19" s="36" t="s">
        <v>25</v>
      </c>
      <c r="B19" s="32">
        <f t="shared" si="4"/>
        <v>12904301</v>
      </c>
      <c r="C19" s="37">
        <f>SUM(一般接種!D18+一般接種!G18+一般接種!J18+医療従事者等!C16)</f>
        <v>5165720</v>
      </c>
      <c r="D19" s="33">
        <f t="shared" si="1"/>
        <v>0.81698691042010518</v>
      </c>
      <c r="E19" s="37">
        <f>SUM(一般接種!E18+一般接種!H18+一般接種!K18+医療従事者等!D16)</f>
        <v>5069246</v>
      </c>
      <c r="F19" s="34">
        <f t="shared" si="2"/>
        <v>0.80172901893627158</v>
      </c>
      <c r="G19" s="32">
        <f t="shared" si="5"/>
        <v>2669335</v>
      </c>
      <c r="H19" s="34">
        <f t="shared" si="3"/>
        <v>0.42216995007980523</v>
      </c>
      <c r="I19" s="38">
        <v>41533</v>
      </c>
      <c r="J19" s="38">
        <v>204217</v>
      </c>
      <c r="K19" s="38">
        <v>1068882</v>
      </c>
      <c r="L19" s="38">
        <v>1270926</v>
      </c>
      <c r="M19" s="38">
        <v>83777</v>
      </c>
      <c r="O19" s="1">
        <v>6322892</v>
      </c>
    </row>
    <row r="20" spans="1:15" x14ac:dyDescent="0.45">
      <c r="A20" s="36" t="s">
        <v>26</v>
      </c>
      <c r="B20" s="32">
        <f t="shared" si="4"/>
        <v>28278106</v>
      </c>
      <c r="C20" s="37">
        <f>SUM(一般接種!D19+一般接種!G19+一般接種!J19+医療従事者等!C17)</f>
        <v>11190289</v>
      </c>
      <c r="D20" s="33">
        <f t="shared" si="1"/>
        <v>0.8083524562625074</v>
      </c>
      <c r="E20" s="37">
        <f>SUM(一般接種!E19+一般接種!H19+一般接種!K19+医療従事者等!D17)</f>
        <v>10991291</v>
      </c>
      <c r="F20" s="34">
        <f t="shared" si="2"/>
        <v>0.79397744574300011</v>
      </c>
      <c r="G20" s="32">
        <f t="shared" si="5"/>
        <v>6096526</v>
      </c>
      <c r="H20" s="34">
        <f t="shared" si="3"/>
        <v>0.44039450337415226</v>
      </c>
      <c r="I20" s="38">
        <v>94009</v>
      </c>
      <c r="J20" s="38">
        <v>570796</v>
      </c>
      <c r="K20" s="38">
        <v>2567694</v>
      </c>
      <c r="L20" s="38">
        <v>2732753</v>
      </c>
      <c r="M20" s="38">
        <v>131274</v>
      </c>
      <c r="O20" s="1">
        <v>13843329</v>
      </c>
    </row>
    <row r="21" spans="1:15" x14ac:dyDescent="0.45">
      <c r="A21" s="36" t="s">
        <v>27</v>
      </c>
      <c r="B21" s="32">
        <f t="shared" si="4"/>
        <v>18774190</v>
      </c>
      <c r="C21" s="37">
        <f>SUM(一般接種!D20+一般接種!G20+一般接種!J20+医療従事者等!C18)</f>
        <v>7530773</v>
      </c>
      <c r="D21" s="33">
        <f t="shared" si="1"/>
        <v>0.81676841059733374</v>
      </c>
      <c r="E21" s="37">
        <f>SUM(一般接種!E20+一般接種!H20+一般接種!K20+医療従事者等!D18)</f>
        <v>7407773</v>
      </c>
      <c r="F21" s="34">
        <f t="shared" si="2"/>
        <v>0.80342814466401291</v>
      </c>
      <c r="G21" s="32">
        <f t="shared" si="5"/>
        <v>3835644</v>
      </c>
      <c r="H21" s="34">
        <f t="shared" si="3"/>
        <v>0.41600415435403504</v>
      </c>
      <c r="I21" s="38">
        <v>48230</v>
      </c>
      <c r="J21" s="38">
        <v>283270</v>
      </c>
      <c r="K21" s="38">
        <v>1402389</v>
      </c>
      <c r="L21" s="38">
        <v>1957852</v>
      </c>
      <c r="M21" s="38">
        <v>143903</v>
      </c>
      <c r="O21" s="1">
        <v>9220206</v>
      </c>
    </row>
    <row r="22" spans="1:15" x14ac:dyDescent="0.45">
      <c r="A22" s="36" t="s">
        <v>28</v>
      </c>
      <c r="B22" s="32">
        <f t="shared" si="4"/>
        <v>4715339</v>
      </c>
      <c r="C22" s="37">
        <f>SUM(一般接種!D21+一般接種!G21+一般接種!J21+医療従事者等!C19)</f>
        <v>1869831</v>
      </c>
      <c r="D22" s="33">
        <f t="shared" si="1"/>
        <v>0.84486398267827112</v>
      </c>
      <c r="E22" s="37">
        <f>SUM(一般接種!E21+一般接種!H21+一般接種!K21+医療従事者等!D19)</f>
        <v>1831581</v>
      </c>
      <c r="F22" s="34">
        <f t="shared" si="2"/>
        <v>0.82758111201378648</v>
      </c>
      <c r="G22" s="32">
        <f t="shared" si="5"/>
        <v>1013927</v>
      </c>
      <c r="H22" s="34">
        <f t="shared" si="3"/>
        <v>0.45813252821513356</v>
      </c>
      <c r="I22" s="38">
        <v>16148</v>
      </c>
      <c r="J22" s="38">
        <v>62737</v>
      </c>
      <c r="K22" s="38">
        <v>340898</v>
      </c>
      <c r="L22" s="38">
        <v>554501</v>
      </c>
      <c r="M22" s="38">
        <v>39643</v>
      </c>
      <c r="O22" s="1">
        <v>2213174</v>
      </c>
    </row>
    <row r="23" spans="1:15" x14ac:dyDescent="0.45">
      <c r="A23" s="36" t="s">
        <v>29</v>
      </c>
      <c r="B23" s="32">
        <f t="shared" si="4"/>
        <v>2248675</v>
      </c>
      <c r="C23" s="37">
        <f>SUM(一般接種!D22+一般接種!G22+一般接種!J22+医療従事者等!C20)</f>
        <v>888313</v>
      </c>
      <c r="D23" s="33">
        <f t="shared" si="1"/>
        <v>0.84789066064443708</v>
      </c>
      <c r="E23" s="37">
        <f>SUM(一般接種!E22+一般接種!H22+一般接種!K22+医療従事者等!D20)</f>
        <v>875419</v>
      </c>
      <c r="F23" s="34">
        <f t="shared" si="2"/>
        <v>0.83558339712544172</v>
      </c>
      <c r="G23" s="32">
        <f t="shared" si="5"/>
        <v>484943</v>
      </c>
      <c r="H23" s="34">
        <f t="shared" si="3"/>
        <v>0.46287585642098594</v>
      </c>
      <c r="I23" s="38">
        <v>10120</v>
      </c>
      <c r="J23" s="38">
        <v>38101</v>
      </c>
      <c r="K23" s="38">
        <v>211004</v>
      </c>
      <c r="L23" s="38">
        <v>211954</v>
      </c>
      <c r="M23" s="38">
        <v>13764</v>
      </c>
      <c r="O23" s="1">
        <v>1047674</v>
      </c>
    </row>
    <row r="24" spans="1:15" x14ac:dyDescent="0.45">
      <c r="A24" s="36" t="s">
        <v>30</v>
      </c>
      <c r="B24" s="32">
        <f t="shared" si="4"/>
        <v>2325496</v>
      </c>
      <c r="C24" s="37">
        <f>SUM(一般接種!D23+一般接種!G23+一般接種!J23+医療従事者等!C21)</f>
        <v>926989</v>
      </c>
      <c r="D24" s="33">
        <f t="shared" si="1"/>
        <v>0.81842059725106298</v>
      </c>
      <c r="E24" s="37">
        <f>SUM(一般接種!E23+一般接種!H23+一般接種!K23+医療従事者等!D21)</f>
        <v>910216</v>
      </c>
      <c r="F24" s="34">
        <f t="shared" si="2"/>
        <v>0.80361204107866824</v>
      </c>
      <c r="G24" s="32">
        <f t="shared" si="5"/>
        <v>488291</v>
      </c>
      <c r="H24" s="34">
        <f t="shared" si="3"/>
        <v>0.43110264722916752</v>
      </c>
      <c r="I24" s="38">
        <v>8054</v>
      </c>
      <c r="J24" s="38">
        <v>53668</v>
      </c>
      <c r="K24" s="38">
        <v>202162</v>
      </c>
      <c r="L24" s="38">
        <v>208279</v>
      </c>
      <c r="M24" s="38">
        <v>16128</v>
      </c>
      <c r="O24" s="1">
        <v>1132656</v>
      </c>
    </row>
    <row r="25" spans="1:15" x14ac:dyDescent="0.45">
      <c r="A25" s="36" t="s">
        <v>31</v>
      </c>
      <c r="B25" s="32">
        <f t="shared" si="4"/>
        <v>1622546</v>
      </c>
      <c r="C25" s="37">
        <f>SUM(一般接種!D24+一般接種!G24+一般接種!J24+医療従事者等!C22)</f>
        <v>641469</v>
      </c>
      <c r="D25" s="33">
        <f t="shared" si="1"/>
        <v>0.8281475322851134</v>
      </c>
      <c r="E25" s="37">
        <f>SUM(一般接種!E24+一般接種!H24+一般接種!K24+医療従事者等!D22)</f>
        <v>629834</v>
      </c>
      <c r="F25" s="34">
        <f t="shared" si="2"/>
        <v>0.81312654680002017</v>
      </c>
      <c r="G25" s="32">
        <f t="shared" si="5"/>
        <v>351243</v>
      </c>
      <c r="H25" s="34">
        <f t="shared" si="3"/>
        <v>0.45346076534083501</v>
      </c>
      <c r="I25" s="38">
        <v>7550</v>
      </c>
      <c r="J25" s="38">
        <v>31794</v>
      </c>
      <c r="K25" s="38">
        <v>143160</v>
      </c>
      <c r="L25" s="38">
        <v>160950</v>
      </c>
      <c r="M25" s="38">
        <v>7789</v>
      </c>
      <c r="O25" s="1">
        <v>774583</v>
      </c>
    </row>
    <row r="26" spans="1:15" x14ac:dyDescent="0.45">
      <c r="A26" s="36" t="s">
        <v>32</v>
      </c>
      <c r="B26" s="32">
        <f t="shared" si="4"/>
        <v>1718653</v>
      </c>
      <c r="C26" s="37">
        <f>SUM(一般接種!D25+一般接種!G25+一般接種!J25+医療従事者等!C23)</f>
        <v>675174</v>
      </c>
      <c r="D26" s="33">
        <f t="shared" si="1"/>
        <v>0.82238302941423658</v>
      </c>
      <c r="E26" s="37">
        <f>SUM(一般接種!E25+一般接種!H25+一般接種!K25+医療従事者等!D23)</f>
        <v>663544</v>
      </c>
      <c r="F26" s="34">
        <f t="shared" si="2"/>
        <v>0.80821732600728136</v>
      </c>
      <c r="G26" s="32">
        <f t="shared" si="5"/>
        <v>379935</v>
      </c>
      <c r="H26" s="34">
        <f t="shared" si="3"/>
        <v>0.46277270197089637</v>
      </c>
      <c r="I26" s="38">
        <v>6222</v>
      </c>
      <c r="J26" s="38">
        <v>37053</v>
      </c>
      <c r="K26" s="38">
        <v>167452</v>
      </c>
      <c r="L26" s="38">
        <v>158903</v>
      </c>
      <c r="M26" s="38">
        <v>10305</v>
      </c>
      <c r="O26" s="1">
        <v>820997</v>
      </c>
    </row>
    <row r="27" spans="1:15" x14ac:dyDescent="0.45">
      <c r="A27" s="36" t="s">
        <v>33</v>
      </c>
      <c r="B27" s="32">
        <f t="shared" si="4"/>
        <v>4344817</v>
      </c>
      <c r="C27" s="37">
        <f>SUM(一般接種!D26+一般接種!G26+一般接種!J26+医療従事者等!C24)</f>
        <v>1705076</v>
      </c>
      <c r="D27" s="33">
        <f t="shared" si="1"/>
        <v>0.82301759344936154</v>
      </c>
      <c r="E27" s="37">
        <f>SUM(一般接種!E26+一般接種!H26+一般接種!K26+医療従事者等!D24)</f>
        <v>1675017</v>
      </c>
      <c r="F27" s="34">
        <f t="shared" si="2"/>
        <v>0.80850851242218491</v>
      </c>
      <c r="G27" s="32">
        <f t="shared" si="5"/>
        <v>964724</v>
      </c>
      <c r="H27" s="34">
        <f t="shared" si="3"/>
        <v>0.46565949249349703</v>
      </c>
      <c r="I27" s="38">
        <v>14036</v>
      </c>
      <c r="J27" s="38">
        <v>67811</v>
      </c>
      <c r="K27" s="38">
        <v>451556</v>
      </c>
      <c r="L27" s="38">
        <v>416754</v>
      </c>
      <c r="M27" s="38">
        <v>14567</v>
      </c>
      <c r="O27" s="1">
        <v>2071737</v>
      </c>
    </row>
    <row r="28" spans="1:15" x14ac:dyDescent="0.45">
      <c r="A28" s="36" t="s">
        <v>34</v>
      </c>
      <c r="B28" s="32">
        <f t="shared" si="4"/>
        <v>4270251</v>
      </c>
      <c r="C28" s="37">
        <f>SUM(一般接種!D27+一般接種!G27+一般接種!J27+医療従事者等!C25)</f>
        <v>1654695</v>
      </c>
      <c r="D28" s="33">
        <f t="shared" si="1"/>
        <v>0.82045933366422208</v>
      </c>
      <c r="E28" s="37">
        <f>SUM(一般接種!E27+一般接種!H27+一般接種!K27+医療従事者等!D25)</f>
        <v>1629819</v>
      </c>
      <c r="F28" s="34">
        <f t="shared" si="2"/>
        <v>0.80812488750693556</v>
      </c>
      <c r="G28" s="32">
        <f t="shared" si="5"/>
        <v>985737</v>
      </c>
      <c r="H28" s="34">
        <f t="shared" si="3"/>
        <v>0.48876507283104692</v>
      </c>
      <c r="I28" s="38">
        <v>15375</v>
      </c>
      <c r="J28" s="38">
        <v>84269</v>
      </c>
      <c r="K28" s="38">
        <v>463516</v>
      </c>
      <c r="L28" s="38">
        <v>396657</v>
      </c>
      <c r="M28" s="38">
        <v>25920</v>
      </c>
      <c r="O28" s="1">
        <v>2016791</v>
      </c>
    </row>
    <row r="29" spans="1:15" x14ac:dyDescent="0.45">
      <c r="A29" s="36" t="s">
        <v>35</v>
      </c>
      <c r="B29" s="32">
        <f t="shared" si="4"/>
        <v>7698014</v>
      </c>
      <c r="C29" s="37">
        <f>SUM(一般接種!D28+一般接種!G28+一般接種!J28+医療従事者等!C26)</f>
        <v>3105127</v>
      </c>
      <c r="D29" s="33">
        <f t="shared" si="1"/>
        <v>0.84235159755416056</v>
      </c>
      <c r="E29" s="37">
        <f>SUM(一般接種!E28+一般接種!H28+一般接種!K28+医療従事者等!D26)</f>
        <v>3049621</v>
      </c>
      <c r="F29" s="34">
        <f t="shared" si="2"/>
        <v>0.82729405956172386</v>
      </c>
      <c r="G29" s="32">
        <f t="shared" si="5"/>
        <v>1543266</v>
      </c>
      <c r="H29" s="34">
        <f t="shared" si="3"/>
        <v>0.41865359470031954</v>
      </c>
      <c r="I29" s="38">
        <v>23160</v>
      </c>
      <c r="J29" s="38">
        <v>110481</v>
      </c>
      <c r="K29" s="38">
        <v>642194</v>
      </c>
      <c r="L29" s="38">
        <v>717264</v>
      </c>
      <c r="M29" s="38">
        <v>50167</v>
      </c>
      <c r="O29" s="1">
        <v>3686260</v>
      </c>
    </row>
    <row r="30" spans="1:15" x14ac:dyDescent="0.45">
      <c r="A30" s="36" t="s">
        <v>36</v>
      </c>
      <c r="B30" s="32">
        <f t="shared" si="4"/>
        <v>14945836</v>
      </c>
      <c r="C30" s="37">
        <f>SUM(一般接種!D29+一般接種!G29+一般接種!J29+医療従事者等!C27)</f>
        <v>5962431</v>
      </c>
      <c r="D30" s="33">
        <f t="shared" si="1"/>
        <v>0.78880634788422821</v>
      </c>
      <c r="E30" s="37">
        <f>SUM(一般接種!E29+一般接種!H29+一般接種!K29+医療従事者等!D27)</f>
        <v>5827462</v>
      </c>
      <c r="F30" s="34">
        <f t="shared" si="2"/>
        <v>0.77095047601458533</v>
      </c>
      <c r="G30" s="32">
        <f t="shared" si="5"/>
        <v>3155943</v>
      </c>
      <c r="H30" s="34">
        <f t="shared" si="3"/>
        <v>0.41751894017067787</v>
      </c>
      <c r="I30" s="38">
        <v>42474</v>
      </c>
      <c r="J30" s="38">
        <v>366374</v>
      </c>
      <c r="K30" s="38">
        <v>1333932</v>
      </c>
      <c r="L30" s="38">
        <v>1321754</v>
      </c>
      <c r="M30" s="38">
        <v>91409</v>
      </c>
      <c r="O30" s="1">
        <v>7558802</v>
      </c>
    </row>
    <row r="31" spans="1:15" x14ac:dyDescent="0.45">
      <c r="A31" s="36" t="s">
        <v>37</v>
      </c>
      <c r="B31" s="32">
        <f t="shared" si="4"/>
        <v>3673539</v>
      </c>
      <c r="C31" s="37">
        <f>SUM(一般接種!D30+一般接種!G30+一般接種!J30+医療従事者等!C28)</f>
        <v>1464808</v>
      </c>
      <c r="D31" s="33">
        <f t="shared" si="1"/>
        <v>0.81353047973488202</v>
      </c>
      <c r="E31" s="37">
        <f>SUM(一般接種!E30+一般接種!H30+一般接種!K30+医療従事者等!D28)</f>
        <v>1442361</v>
      </c>
      <c r="F31" s="34">
        <f t="shared" si="2"/>
        <v>0.80106378192970285</v>
      </c>
      <c r="G31" s="32">
        <f t="shared" si="5"/>
        <v>766370</v>
      </c>
      <c r="H31" s="34">
        <f t="shared" si="3"/>
        <v>0.42562940245712855</v>
      </c>
      <c r="I31" s="38">
        <v>16529</v>
      </c>
      <c r="J31" s="38">
        <v>65348</v>
      </c>
      <c r="K31" s="38">
        <v>343554</v>
      </c>
      <c r="L31" s="38">
        <v>330751</v>
      </c>
      <c r="M31" s="38">
        <v>10188</v>
      </c>
      <c r="O31" s="1">
        <v>1800557</v>
      </c>
    </row>
    <row r="32" spans="1:15" x14ac:dyDescent="0.45">
      <c r="A32" s="36" t="s">
        <v>38</v>
      </c>
      <c r="B32" s="32">
        <f t="shared" si="4"/>
        <v>2870110</v>
      </c>
      <c r="C32" s="37">
        <f>SUM(一般接種!D31+一般接種!G31+一般接種!J31+医療従事者等!C29)</f>
        <v>1148285</v>
      </c>
      <c r="D32" s="33">
        <f t="shared" si="1"/>
        <v>0.80931082579256475</v>
      </c>
      <c r="E32" s="37">
        <f>SUM(一般接種!E31+一般接種!H31+一般接種!K31+医療従事者等!D29)</f>
        <v>1129776</v>
      </c>
      <c r="F32" s="34">
        <f t="shared" si="2"/>
        <v>0.79626568972042711</v>
      </c>
      <c r="G32" s="32">
        <f t="shared" si="5"/>
        <v>592049</v>
      </c>
      <c r="H32" s="34">
        <f t="shared" si="3"/>
        <v>0.41727590720044433</v>
      </c>
      <c r="I32" s="38">
        <v>8592</v>
      </c>
      <c r="J32" s="38">
        <v>51554</v>
      </c>
      <c r="K32" s="38">
        <v>236545</v>
      </c>
      <c r="L32" s="38">
        <v>278196</v>
      </c>
      <c r="M32" s="38">
        <v>17162</v>
      </c>
      <c r="O32" s="1">
        <v>1418843</v>
      </c>
    </row>
    <row r="33" spans="1:15" x14ac:dyDescent="0.45">
      <c r="A33" s="36" t="s">
        <v>39</v>
      </c>
      <c r="B33" s="32">
        <f t="shared" si="4"/>
        <v>5004676</v>
      </c>
      <c r="C33" s="37">
        <f>SUM(一般接種!D32+一般接種!G32+一般接種!J32+医療従事者等!C30)</f>
        <v>2014043</v>
      </c>
      <c r="D33" s="33">
        <f t="shared" si="1"/>
        <v>0.79589392312002727</v>
      </c>
      <c r="E33" s="37">
        <f>SUM(一般接種!E32+一般接種!H32+一般接種!K32+医療従事者等!D30)</f>
        <v>1974489</v>
      </c>
      <c r="F33" s="34">
        <f t="shared" si="2"/>
        <v>0.78026327956619568</v>
      </c>
      <c r="G33" s="32">
        <f t="shared" si="5"/>
        <v>1016144</v>
      </c>
      <c r="H33" s="34">
        <f t="shared" si="3"/>
        <v>0.40155192049766414</v>
      </c>
      <c r="I33" s="38">
        <v>25259</v>
      </c>
      <c r="J33" s="38">
        <v>89925</v>
      </c>
      <c r="K33" s="38">
        <v>436305</v>
      </c>
      <c r="L33" s="38">
        <v>436658</v>
      </c>
      <c r="M33" s="38">
        <v>27997</v>
      </c>
      <c r="O33" s="1">
        <v>2530542</v>
      </c>
    </row>
    <row r="34" spans="1:15" x14ac:dyDescent="0.45">
      <c r="A34" s="36" t="s">
        <v>40</v>
      </c>
      <c r="B34" s="32">
        <f t="shared" si="4"/>
        <v>17008180</v>
      </c>
      <c r="C34" s="37">
        <f>SUM(一般接種!D33+一般接種!G33+一般接種!J33+医療従事者等!C31)</f>
        <v>6860555</v>
      </c>
      <c r="D34" s="33">
        <f t="shared" si="1"/>
        <v>0.77612381499383842</v>
      </c>
      <c r="E34" s="37">
        <f>SUM(一般接種!E33+一般接種!H33+一般接種!K33+医療従事者等!D31)</f>
        <v>6750794</v>
      </c>
      <c r="F34" s="34">
        <f t="shared" si="2"/>
        <v>0.76370672540596418</v>
      </c>
      <c r="G34" s="32">
        <f t="shared" si="5"/>
        <v>3396831</v>
      </c>
      <c r="H34" s="34">
        <f t="shared" si="3"/>
        <v>0.38427815746821287</v>
      </c>
      <c r="I34" s="38">
        <v>61108</v>
      </c>
      <c r="J34" s="38">
        <v>349555</v>
      </c>
      <c r="K34" s="38">
        <v>1477155</v>
      </c>
      <c r="L34" s="38">
        <v>1429550</v>
      </c>
      <c r="M34" s="38">
        <v>79463</v>
      </c>
      <c r="O34" s="1">
        <v>8839511</v>
      </c>
    </row>
    <row r="35" spans="1:15" x14ac:dyDescent="0.45">
      <c r="A35" s="36" t="s">
        <v>41</v>
      </c>
      <c r="B35" s="32">
        <f t="shared" si="4"/>
        <v>11042344</v>
      </c>
      <c r="C35" s="37">
        <f>SUM(一般接種!D34+一般接種!G34+一般接種!J34+医療従事者等!C32)</f>
        <v>4405496</v>
      </c>
      <c r="D35" s="33">
        <f t="shared" si="1"/>
        <v>0.79757333272986486</v>
      </c>
      <c r="E35" s="37">
        <f>SUM(一般接種!E34+一般接種!H34+一般接種!K34+医療従事者等!D32)</f>
        <v>4336360</v>
      </c>
      <c r="F35" s="34">
        <f t="shared" si="2"/>
        <v>0.78505691461675986</v>
      </c>
      <c r="G35" s="32">
        <f t="shared" si="5"/>
        <v>2300488</v>
      </c>
      <c r="H35" s="34">
        <f t="shared" si="3"/>
        <v>0.41648156781099371</v>
      </c>
      <c r="I35" s="38">
        <v>42703</v>
      </c>
      <c r="J35" s="38">
        <v>232010</v>
      </c>
      <c r="K35" s="38">
        <v>988186</v>
      </c>
      <c r="L35" s="38">
        <v>985349</v>
      </c>
      <c r="M35" s="38">
        <v>52240</v>
      </c>
      <c r="O35" s="1">
        <v>5523625</v>
      </c>
    </row>
    <row r="36" spans="1:15" x14ac:dyDescent="0.45">
      <c r="A36" s="36" t="s">
        <v>42</v>
      </c>
      <c r="B36" s="32">
        <f t="shared" si="4"/>
        <v>2771500</v>
      </c>
      <c r="C36" s="37">
        <f>SUM(一般接種!D35+一般接種!G35+一般接種!J35+医療従事者等!C33)</f>
        <v>1089094</v>
      </c>
      <c r="D36" s="33">
        <f t="shared" si="1"/>
        <v>0.80989247727625957</v>
      </c>
      <c r="E36" s="37">
        <f>SUM(一般接種!E35+一般接種!H35+一般接種!K35+医療従事者等!D33)</f>
        <v>1072676</v>
      </c>
      <c r="F36" s="34">
        <f t="shared" si="2"/>
        <v>0.79768341663326492</v>
      </c>
      <c r="G36" s="32">
        <f t="shared" si="5"/>
        <v>609730</v>
      </c>
      <c r="H36" s="34">
        <f t="shared" si="3"/>
        <v>0.45341884187191717</v>
      </c>
      <c r="I36" s="38">
        <v>7246</v>
      </c>
      <c r="J36" s="38">
        <v>51843</v>
      </c>
      <c r="K36" s="38">
        <v>302028</v>
      </c>
      <c r="L36" s="38">
        <v>237044</v>
      </c>
      <c r="M36" s="38">
        <v>11569</v>
      </c>
      <c r="O36" s="1">
        <v>1344739</v>
      </c>
    </row>
    <row r="37" spans="1:15" x14ac:dyDescent="0.45">
      <c r="A37" s="36" t="s">
        <v>43</v>
      </c>
      <c r="B37" s="32">
        <f t="shared" si="4"/>
        <v>1937379</v>
      </c>
      <c r="C37" s="37">
        <f>SUM(一般接種!D36+一般接種!G36+一般接種!J36+医療従事者等!C34)</f>
        <v>746013</v>
      </c>
      <c r="D37" s="33">
        <f t="shared" si="1"/>
        <v>0.78990652582716381</v>
      </c>
      <c r="E37" s="37">
        <f>SUM(一般接種!E36+一般接種!H36+一般接種!K36+医療従事者等!D34)</f>
        <v>733353</v>
      </c>
      <c r="F37" s="34">
        <f t="shared" si="2"/>
        <v>0.77650164331577076</v>
      </c>
      <c r="G37" s="32">
        <f t="shared" si="5"/>
        <v>458013</v>
      </c>
      <c r="H37" s="34">
        <f t="shared" si="3"/>
        <v>0.48496133125518831</v>
      </c>
      <c r="I37" s="38">
        <v>7534</v>
      </c>
      <c r="J37" s="38">
        <v>43516</v>
      </c>
      <c r="K37" s="38">
        <v>209538</v>
      </c>
      <c r="L37" s="38">
        <v>188288</v>
      </c>
      <c r="M37" s="38">
        <v>9137</v>
      </c>
      <c r="O37" s="1">
        <v>944432</v>
      </c>
    </row>
    <row r="38" spans="1:15" x14ac:dyDescent="0.45">
      <c r="A38" s="36" t="s">
        <v>44</v>
      </c>
      <c r="B38" s="32">
        <f t="shared" si="4"/>
        <v>1121006</v>
      </c>
      <c r="C38" s="37">
        <f>SUM(一般接種!D37+一般接種!G37+一般接種!J37+医療従事者等!C35)</f>
        <v>438615</v>
      </c>
      <c r="D38" s="33">
        <f t="shared" si="1"/>
        <v>0.78775943447057051</v>
      </c>
      <c r="E38" s="37">
        <f>SUM(一般接種!E37+一般接種!H37+一般接種!K37+医療従事者等!D35)</f>
        <v>430274</v>
      </c>
      <c r="F38" s="34">
        <f t="shared" si="2"/>
        <v>0.77277886736064716</v>
      </c>
      <c r="G38" s="32">
        <f t="shared" si="5"/>
        <v>252117</v>
      </c>
      <c r="H38" s="34">
        <f t="shared" si="3"/>
        <v>0.45280609495894308</v>
      </c>
      <c r="I38" s="38">
        <v>4871</v>
      </c>
      <c r="J38" s="38">
        <v>22677</v>
      </c>
      <c r="K38" s="38">
        <v>107638</v>
      </c>
      <c r="L38" s="38">
        <v>108377</v>
      </c>
      <c r="M38" s="38">
        <v>8554</v>
      </c>
      <c r="O38" s="1">
        <v>556788</v>
      </c>
    </row>
    <row r="39" spans="1:15" x14ac:dyDescent="0.45">
      <c r="A39" s="36" t="s">
        <v>45</v>
      </c>
      <c r="B39" s="32">
        <f t="shared" si="4"/>
        <v>1393601</v>
      </c>
      <c r="C39" s="37">
        <f>SUM(一般接種!D38+一般接種!G38+一般接種!J38+医療従事者等!C36)</f>
        <v>555880</v>
      </c>
      <c r="D39" s="33">
        <f t="shared" si="1"/>
        <v>0.82620036711428846</v>
      </c>
      <c r="E39" s="37">
        <f>SUM(一般接種!E38+一般接種!H38+一般接種!K38+医療従事者等!D36)</f>
        <v>543511</v>
      </c>
      <c r="F39" s="34">
        <f t="shared" si="2"/>
        <v>0.80781641312990937</v>
      </c>
      <c r="G39" s="32">
        <f t="shared" si="5"/>
        <v>294210</v>
      </c>
      <c r="H39" s="34">
        <f t="shared" si="3"/>
        <v>0.43728216523115565</v>
      </c>
      <c r="I39" s="38">
        <v>4837</v>
      </c>
      <c r="J39" s="38">
        <v>30029</v>
      </c>
      <c r="K39" s="38">
        <v>110648</v>
      </c>
      <c r="L39" s="38">
        <v>139996</v>
      </c>
      <c r="M39" s="38">
        <v>8700</v>
      </c>
      <c r="O39" s="1">
        <v>672815</v>
      </c>
    </row>
    <row r="40" spans="1:15" x14ac:dyDescent="0.45">
      <c r="A40" s="36" t="s">
        <v>46</v>
      </c>
      <c r="B40" s="32">
        <f t="shared" si="4"/>
        <v>3796569</v>
      </c>
      <c r="C40" s="37">
        <f>SUM(一般接種!D39+一般接種!G39+一般接種!J39+医療従事者等!C37)</f>
        <v>1499845</v>
      </c>
      <c r="D40" s="33">
        <f t="shared" si="1"/>
        <v>0.7919802132336673</v>
      </c>
      <c r="E40" s="37">
        <f>SUM(一般接種!E39+一般接種!H39+一般接種!K39+医療従事者等!D37)</f>
        <v>1462022</v>
      </c>
      <c r="F40" s="34">
        <f t="shared" si="2"/>
        <v>0.77200810437899425</v>
      </c>
      <c r="G40" s="32">
        <f t="shared" si="5"/>
        <v>834702</v>
      </c>
      <c r="H40" s="34">
        <f t="shared" si="3"/>
        <v>0.44075719020736714</v>
      </c>
      <c r="I40" s="38">
        <v>21839</v>
      </c>
      <c r="J40" s="38">
        <v>136531</v>
      </c>
      <c r="K40" s="38">
        <v>359781</v>
      </c>
      <c r="L40" s="38">
        <v>303320</v>
      </c>
      <c r="M40" s="38">
        <v>13231</v>
      </c>
      <c r="O40" s="1">
        <v>1893791</v>
      </c>
    </row>
    <row r="41" spans="1:15" x14ac:dyDescent="0.45">
      <c r="A41" s="36" t="s">
        <v>47</v>
      </c>
      <c r="B41" s="32">
        <f t="shared" si="4"/>
        <v>5642283</v>
      </c>
      <c r="C41" s="37">
        <f>SUM(一般接種!D40+一般接種!G40+一般接種!J40+医療従事者等!C38)</f>
        <v>2223396</v>
      </c>
      <c r="D41" s="33">
        <f t="shared" si="1"/>
        <v>0.7905596328872545</v>
      </c>
      <c r="E41" s="37">
        <f>SUM(一般接種!E40+一般接種!H40+一般接種!K40+医療従事者等!D38)</f>
        <v>2185190</v>
      </c>
      <c r="F41" s="34">
        <f t="shared" si="2"/>
        <v>0.77697495371445291</v>
      </c>
      <c r="G41" s="32">
        <f t="shared" si="5"/>
        <v>1233697</v>
      </c>
      <c r="H41" s="34">
        <f t="shared" si="3"/>
        <v>0.43865827203705832</v>
      </c>
      <c r="I41" s="38">
        <v>22306</v>
      </c>
      <c r="J41" s="38">
        <v>119518</v>
      </c>
      <c r="K41" s="38">
        <v>540746</v>
      </c>
      <c r="L41" s="38">
        <v>518755</v>
      </c>
      <c r="M41" s="38">
        <v>32372</v>
      </c>
      <c r="O41" s="1">
        <v>2812433</v>
      </c>
    </row>
    <row r="42" spans="1:15" x14ac:dyDescent="0.45">
      <c r="A42" s="36" t="s">
        <v>48</v>
      </c>
      <c r="B42" s="32">
        <f t="shared" si="4"/>
        <v>2889667</v>
      </c>
      <c r="C42" s="37">
        <f>SUM(一般接種!D41+一般接種!G41+一般接種!J41+医療従事者等!C39)</f>
        <v>1111980</v>
      </c>
      <c r="D42" s="33">
        <f t="shared" si="1"/>
        <v>0.81997773042009869</v>
      </c>
      <c r="E42" s="37">
        <f>SUM(一般接種!E41+一般接種!H41+一般接種!K41+医療従事者等!D39)</f>
        <v>1081033</v>
      </c>
      <c r="F42" s="34">
        <f t="shared" si="2"/>
        <v>0.79715731024769376</v>
      </c>
      <c r="G42" s="32">
        <f t="shared" si="5"/>
        <v>696654</v>
      </c>
      <c r="H42" s="34">
        <f t="shared" si="3"/>
        <v>0.51371496412532902</v>
      </c>
      <c r="I42" s="38">
        <v>44388</v>
      </c>
      <c r="J42" s="38">
        <v>45857</v>
      </c>
      <c r="K42" s="38">
        <v>285402</v>
      </c>
      <c r="L42" s="38">
        <v>302633</v>
      </c>
      <c r="M42" s="38">
        <v>18374</v>
      </c>
      <c r="O42" s="1">
        <v>1356110</v>
      </c>
    </row>
    <row r="43" spans="1:15" x14ac:dyDescent="0.45">
      <c r="A43" s="36" t="s">
        <v>49</v>
      </c>
      <c r="B43" s="32">
        <f t="shared" si="4"/>
        <v>1527433</v>
      </c>
      <c r="C43" s="37">
        <f>SUM(一般接種!D42+一般接種!G42+一般接種!J42+医療従事者等!C40)</f>
        <v>594936</v>
      </c>
      <c r="D43" s="33">
        <f t="shared" si="1"/>
        <v>0.80949290358922865</v>
      </c>
      <c r="E43" s="37">
        <f>SUM(一般接種!E42+一般接種!H42+一般接種!K42+医療従事者等!D40)</f>
        <v>583775</v>
      </c>
      <c r="F43" s="34">
        <f t="shared" si="2"/>
        <v>0.79430681584708596</v>
      </c>
      <c r="G43" s="32">
        <f t="shared" si="5"/>
        <v>348722</v>
      </c>
      <c r="H43" s="34">
        <f t="shared" si="3"/>
        <v>0.47448462410316905</v>
      </c>
      <c r="I43" s="38">
        <v>7726</v>
      </c>
      <c r="J43" s="38">
        <v>38585</v>
      </c>
      <c r="K43" s="38">
        <v>148687</v>
      </c>
      <c r="L43" s="38">
        <v>148825</v>
      </c>
      <c r="M43" s="38">
        <v>4899</v>
      </c>
      <c r="O43" s="1">
        <v>734949</v>
      </c>
    </row>
    <row r="44" spans="1:15" x14ac:dyDescent="0.45">
      <c r="A44" s="36" t="s">
        <v>50</v>
      </c>
      <c r="B44" s="32">
        <f t="shared" si="4"/>
        <v>1931668</v>
      </c>
      <c r="C44" s="37">
        <f>SUM(一般接種!D43+一般接種!G43+一般接種!J43+医療従事者等!C41)</f>
        <v>771467</v>
      </c>
      <c r="D44" s="33">
        <f t="shared" si="1"/>
        <v>0.79214515718310785</v>
      </c>
      <c r="E44" s="37">
        <f>SUM(一般接種!E43+一般接種!H43+一般接種!K43+医療従事者等!D41)</f>
        <v>758792</v>
      </c>
      <c r="F44" s="34">
        <f t="shared" si="2"/>
        <v>0.77913042049664438</v>
      </c>
      <c r="G44" s="32">
        <f t="shared" si="5"/>
        <v>401409</v>
      </c>
      <c r="H44" s="34">
        <f t="shared" si="3"/>
        <v>0.41216823972990957</v>
      </c>
      <c r="I44" s="38">
        <v>9300</v>
      </c>
      <c r="J44" s="38">
        <v>46311</v>
      </c>
      <c r="K44" s="38">
        <v>168983</v>
      </c>
      <c r="L44" s="38">
        <v>170450</v>
      </c>
      <c r="M44" s="38">
        <v>6365</v>
      </c>
      <c r="O44" s="1">
        <v>973896</v>
      </c>
    </row>
    <row r="45" spans="1:15" x14ac:dyDescent="0.45">
      <c r="A45" s="36" t="s">
        <v>51</v>
      </c>
      <c r="B45" s="32">
        <f t="shared" si="4"/>
        <v>2798576</v>
      </c>
      <c r="C45" s="37">
        <f>SUM(一般接種!D44+一般接種!G44+一般接種!J44+医療従事者等!C42)</f>
        <v>1102036</v>
      </c>
      <c r="D45" s="33">
        <f t="shared" si="1"/>
        <v>0.8125796792405946</v>
      </c>
      <c r="E45" s="37">
        <f>SUM(一般接種!E44+一般接種!H44+一般接種!K44+医療従事者等!D42)</f>
        <v>1083769</v>
      </c>
      <c r="F45" s="34">
        <f t="shared" si="2"/>
        <v>0.79911061561591457</v>
      </c>
      <c r="G45" s="32">
        <f t="shared" si="5"/>
        <v>612771</v>
      </c>
      <c r="H45" s="34">
        <f t="shared" si="3"/>
        <v>0.45182304627792413</v>
      </c>
      <c r="I45" s="38">
        <v>11922</v>
      </c>
      <c r="J45" s="38">
        <v>54217</v>
      </c>
      <c r="K45" s="38">
        <v>269942</v>
      </c>
      <c r="L45" s="38">
        <v>260242</v>
      </c>
      <c r="M45" s="38">
        <v>16448</v>
      </c>
      <c r="O45" s="1">
        <v>1356219</v>
      </c>
    </row>
    <row r="46" spans="1:15" x14ac:dyDescent="0.45">
      <c r="A46" s="36" t="s">
        <v>52</v>
      </c>
      <c r="B46" s="32">
        <f t="shared" si="4"/>
        <v>1418722</v>
      </c>
      <c r="C46" s="37">
        <f>SUM(一般接種!D45+一般接種!G45+一般接種!J45+医療従事者等!C43)</f>
        <v>559956</v>
      </c>
      <c r="D46" s="33">
        <f t="shared" si="1"/>
        <v>0.79860575298038838</v>
      </c>
      <c r="E46" s="37">
        <f>SUM(一般接種!E45+一般接種!H45+一般接種!K45+医療従事者等!D43)</f>
        <v>550129</v>
      </c>
      <c r="F46" s="34">
        <f t="shared" si="2"/>
        <v>0.78459054690252106</v>
      </c>
      <c r="G46" s="32">
        <f t="shared" si="5"/>
        <v>308637</v>
      </c>
      <c r="H46" s="34">
        <f t="shared" si="3"/>
        <v>0.44017616345321442</v>
      </c>
      <c r="I46" s="38">
        <v>10503</v>
      </c>
      <c r="J46" s="38">
        <v>33109</v>
      </c>
      <c r="K46" s="38">
        <v>140123</v>
      </c>
      <c r="L46" s="38">
        <v>121642</v>
      </c>
      <c r="M46" s="38">
        <v>3260</v>
      </c>
      <c r="O46" s="1">
        <v>701167</v>
      </c>
    </row>
    <row r="47" spans="1:15" x14ac:dyDescent="0.45">
      <c r="A47" s="36" t="s">
        <v>53</v>
      </c>
      <c r="B47" s="32">
        <f t="shared" si="4"/>
        <v>10316035</v>
      </c>
      <c r="C47" s="37">
        <f>SUM(一般接種!D46+一般接種!G46+一般接種!J46+医療従事者等!C44)</f>
        <v>4099191</v>
      </c>
      <c r="D47" s="33">
        <f t="shared" si="1"/>
        <v>0.79997170273429652</v>
      </c>
      <c r="E47" s="37">
        <f>SUM(一般接種!E46+一般接種!H46+一般接種!K46+医療従事者等!D44)</f>
        <v>3998584</v>
      </c>
      <c r="F47" s="34">
        <f t="shared" si="2"/>
        <v>0.78033788886785571</v>
      </c>
      <c r="G47" s="32">
        <f t="shared" si="5"/>
        <v>2218260</v>
      </c>
      <c r="H47" s="34">
        <f t="shared" si="3"/>
        <v>0.43290132841025963</v>
      </c>
      <c r="I47" s="38">
        <v>41413</v>
      </c>
      <c r="J47" s="38">
        <v>219510</v>
      </c>
      <c r="K47" s="38">
        <v>913282</v>
      </c>
      <c r="L47" s="38">
        <v>985015</v>
      </c>
      <c r="M47" s="38">
        <v>59040</v>
      </c>
      <c r="O47" s="1">
        <v>5124170</v>
      </c>
    </row>
    <row r="48" spans="1:15" x14ac:dyDescent="0.45">
      <c r="A48" s="36" t="s">
        <v>54</v>
      </c>
      <c r="B48" s="32">
        <f t="shared" si="4"/>
        <v>1672617</v>
      </c>
      <c r="C48" s="37">
        <f>SUM(一般接種!D47+一般接種!G47+一般接種!J47+医療従事者等!C45)</f>
        <v>652163</v>
      </c>
      <c r="D48" s="33">
        <f t="shared" si="1"/>
        <v>0.79704896715072437</v>
      </c>
      <c r="E48" s="37">
        <f>SUM(一般接種!E47+一般接種!H47+一般接種!K47+医療従事者等!D45)</f>
        <v>640456</v>
      </c>
      <c r="F48" s="34">
        <f t="shared" si="2"/>
        <v>0.78274111426972137</v>
      </c>
      <c r="G48" s="32">
        <f t="shared" si="5"/>
        <v>379998</v>
      </c>
      <c r="H48" s="34">
        <f t="shared" si="3"/>
        <v>0.46441919185746655</v>
      </c>
      <c r="I48" s="38">
        <v>8351</v>
      </c>
      <c r="J48" s="38">
        <v>55892</v>
      </c>
      <c r="K48" s="38">
        <v>164561</v>
      </c>
      <c r="L48" s="38">
        <v>144288</v>
      </c>
      <c r="M48" s="38">
        <v>6906</v>
      </c>
      <c r="O48" s="1">
        <v>818222</v>
      </c>
    </row>
    <row r="49" spans="1:15" x14ac:dyDescent="0.45">
      <c r="A49" s="36" t="s">
        <v>55</v>
      </c>
      <c r="B49" s="32">
        <f t="shared" si="4"/>
        <v>2791420</v>
      </c>
      <c r="C49" s="37">
        <f>SUM(一般接種!D48+一般接種!G48+一般接種!J48+医療従事者等!C46)</f>
        <v>1085584</v>
      </c>
      <c r="D49" s="33">
        <f t="shared" si="1"/>
        <v>0.81260058475767583</v>
      </c>
      <c r="E49" s="37">
        <f>SUM(一般接種!E48+一般接種!H48+一般接種!K48+医療従事者等!D46)</f>
        <v>1066069</v>
      </c>
      <c r="F49" s="34">
        <f t="shared" si="2"/>
        <v>0.79799287092664484</v>
      </c>
      <c r="G49" s="32">
        <f t="shared" si="5"/>
        <v>639767</v>
      </c>
      <c r="H49" s="34">
        <f t="shared" si="3"/>
        <v>0.47888973889506847</v>
      </c>
      <c r="I49" s="38">
        <v>14552</v>
      </c>
      <c r="J49" s="38">
        <v>63317</v>
      </c>
      <c r="K49" s="38">
        <v>270597</v>
      </c>
      <c r="L49" s="38">
        <v>280749</v>
      </c>
      <c r="M49" s="38">
        <v>10552</v>
      </c>
      <c r="O49" s="1">
        <v>1335938</v>
      </c>
    </row>
    <row r="50" spans="1:15" x14ac:dyDescent="0.45">
      <c r="A50" s="36" t="s">
        <v>56</v>
      </c>
      <c r="B50" s="32">
        <f t="shared" si="4"/>
        <v>3714152</v>
      </c>
      <c r="C50" s="37">
        <f>SUM(一般接種!D49+一般接種!G49+一般接種!J49+医療従事者等!C47)</f>
        <v>1441264</v>
      </c>
      <c r="D50" s="33">
        <f t="shared" si="1"/>
        <v>0.81953094569967222</v>
      </c>
      <c r="E50" s="37">
        <f>SUM(一般接種!E49+一般接種!H49+一般接種!K49+医療従事者等!D47)</f>
        <v>1419067</v>
      </c>
      <c r="F50" s="34">
        <f t="shared" si="2"/>
        <v>0.80690929664599731</v>
      </c>
      <c r="G50" s="32">
        <f t="shared" si="5"/>
        <v>853821</v>
      </c>
      <c r="H50" s="34">
        <f t="shared" si="3"/>
        <v>0.48549934750901974</v>
      </c>
      <c r="I50" s="38">
        <v>20906</v>
      </c>
      <c r="J50" s="38">
        <v>77023</v>
      </c>
      <c r="K50" s="38">
        <v>340799</v>
      </c>
      <c r="L50" s="38">
        <v>403592</v>
      </c>
      <c r="M50" s="38">
        <v>11501</v>
      </c>
      <c r="O50" s="1">
        <v>1758645</v>
      </c>
    </row>
    <row r="51" spans="1:15" x14ac:dyDescent="0.45">
      <c r="A51" s="36" t="s">
        <v>57</v>
      </c>
      <c r="B51" s="32">
        <f t="shared" si="4"/>
        <v>2306127</v>
      </c>
      <c r="C51" s="37">
        <f>SUM(一般接種!D50+一般接種!G50+一般接種!J50+医療従事者等!C48)</f>
        <v>916346</v>
      </c>
      <c r="D51" s="33">
        <f t="shared" si="1"/>
        <v>0.80258657611489825</v>
      </c>
      <c r="E51" s="37">
        <f>SUM(一般接種!E50+一般接種!H50+一般接種!K50+医療従事者等!D48)</f>
        <v>895894</v>
      </c>
      <c r="F51" s="34">
        <f t="shared" si="2"/>
        <v>0.78467358183686142</v>
      </c>
      <c r="G51" s="32">
        <f t="shared" si="5"/>
        <v>493887</v>
      </c>
      <c r="H51" s="34">
        <f t="shared" si="3"/>
        <v>0.43257358717957928</v>
      </c>
      <c r="I51" s="38">
        <v>18476</v>
      </c>
      <c r="J51" s="38">
        <v>49522</v>
      </c>
      <c r="K51" s="38">
        <v>213851</v>
      </c>
      <c r="L51" s="38">
        <v>204251</v>
      </c>
      <c r="M51" s="38">
        <v>7787</v>
      </c>
      <c r="O51" s="1">
        <v>1141741</v>
      </c>
    </row>
    <row r="52" spans="1:15" x14ac:dyDescent="0.45">
      <c r="A52" s="36" t="s">
        <v>58</v>
      </c>
      <c r="B52" s="32">
        <f t="shared" si="4"/>
        <v>2171389</v>
      </c>
      <c r="C52" s="37">
        <f>SUM(一般接種!D51+一般接種!G51+一般接種!J51+医療従事者等!C49)</f>
        <v>860647</v>
      </c>
      <c r="D52" s="33">
        <f t="shared" si="1"/>
        <v>0.79158806557147865</v>
      </c>
      <c r="E52" s="37">
        <f>SUM(一般接種!E51+一般接種!H51+一般接種!K51+医療従事者等!D49)</f>
        <v>844194</v>
      </c>
      <c r="F52" s="34">
        <f t="shared" si="2"/>
        <v>0.77645526612774907</v>
      </c>
      <c r="G52" s="32">
        <f t="shared" si="5"/>
        <v>466548</v>
      </c>
      <c r="H52" s="34">
        <f t="shared" si="3"/>
        <v>0.42911185284587317</v>
      </c>
      <c r="I52" s="38">
        <v>10782</v>
      </c>
      <c r="J52" s="38">
        <v>45632</v>
      </c>
      <c r="K52" s="38">
        <v>185489</v>
      </c>
      <c r="L52" s="38">
        <v>211411</v>
      </c>
      <c r="M52" s="38">
        <v>13234</v>
      </c>
      <c r="O52" s="1">
        <v>1087241</v>
      </c>
    </row>
    <row r="53" spans="1:15" x14ac:dyDescent="0.45">
      <c r="A53" s="36" t="s">
        <v>59</v>
      </c>
      <c r="B53" s="32">
        <f t="shared" si="4"/>
        <v>3293048</v>
      </c>
      <c r="C53" s="37">
        <f>SUM(一般接種!D52+一般接種!G52+一般接種!J52+医療従事者等!C50)</f>
        <v>1304240</v>
      </c>
      <c r="D53" s="33">
        <f t="shared" si="1"/>
        <v>0.80632228285699625</v>
      </c>
      <c r="E53" s="37">
        <f>SUM(一般接種!E52+一般接種!H52+一般接種!K52+医療従事者等!D50)</f>
        <v>1273831</v>
      </c>
      <c r="F53" s="34">
        <f t="shared" si="2"/>
        <v>0.78752248044379136</v>
      </c>
      <c r="G53" s="32">
        <f t="shared" si="5"/>
        <v>714977</v>
      </c>
      <c r="H53" s="34">
        <f t="shared" si="3"/>
        <v>0.44202132033233654</v>
      </c>
      <c r="I53" s="38">
        <v>17007</v>
      </c>
      <c r="J53" s="38">
        <v>69786</v>
      </c>
      <c r="K53" s="38">
        <v>338997</v>
      </c>
      <c r="L53" s="38">
        <v>279786</v>
      </c>
      <c r="M53" s="38">
        <v>9401</v>
      </c>
      <c r="O53" s="1">
        <v>1617517</v>
      </c>
    </row>
    <row r="54" spans="1:15" x14ac:dyDescent="0.45">
      <c r="A54" s="36" t="s">
        <v>60</v>
      </c>
      <c r="B54" s="32">
        <f t="shared" si="4"/>
        <v>2552672</v>
      </c>
      <c r="C54" s="37">
        <f>SUM(一般接種!D53+一般接種!G53+一般接種!J53+医療従事者等!C51)</f>
        <v>1049789</v>
      </c>
      <c r="D54" s="40">
        <f t="shared" si="1"/>
        <v>0.70687245053928371</v>
      </c>
      <c r="E54" s="37">
        <f>SUM(一般接種!E53+一般接種!H53+一般接種!K53+医療従事者等!D51)</f>
        <v>1025767</v>
      </c>
      <c r="F54" s="34">
        <f t="shared" si="2"/>
        <v>0.69069730486062386</v>
      </c>
      <c r="G54" s="32">
        <f t="shared" si="5"/>
        <v>477116</v>
      </c>
      <c r="H54" s="34">
        <f t="shared" si="3"/>
        <v>0.32126470758552517</v>
      </c>
      <c r="I54" s="38">
        <v>16915</v>
      </c>
      <c r="J54" s="38">
        <v>56933</v>
      </c>
      <c r="K54" s="38">
        <v>205872</v>
      </c>
      <c r="L54" s="38">
        <v>183861</v>
      </c>
      <c r="M54" s="38">
        <v>13535</v>
      </c>
      <c r="O54" s="1">
        <v>1485118</v>
      </c>
    </row>
    <row r="55" spans="1:15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5" x14ac:dyDescent="0.45">
      <c r="A56" s="87" t="s">
        <v>106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</row>
    <row r="57" spans="1:15" x14ac:dyDescent="0.45">
      <c r="A57" s="22" t="s">
        <v>107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5" x14ac:dyDescent="0.45">
      <c r="A58" s="22" t="s">
        <v>108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5" x14ac:dyDescent="0.45">
      <c r="A59" s="24" t="s">
        <v>109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5" x14ac:dyDescent="0.45">
      <c r="A60" s="87" t="s">
        <v>110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</row>
    <row r="61" spans="1:15" x14ac:dyDescent="0.45">
      <c r="A61" s="24" t="s">
        <v>111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M3"/>
    <mergeCell ref="G4:M4"/>
    <mergeCell ref="I6:M6"/>
  </mergeCells>
  <phoneticPr fontId="2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M4" sqref="M4:N4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112</v>
      </c>
      <c r="B1" s="23"/>
      <c r="C1" s="24"/>
      <c r="D1" s="24"/>
    </row>
    <row r="2" spans="1:18" x14ac:dyDescent="0.45">
      <c r="B2"/>
      <c r="Q2" s="103" t="str">
        <f>'進捗状況 (都道府県別)'!H3</f>
        <v>（4月5日公表時点）</v>
      </c>
      <c r="R2" s="103"/>
    </row>
    <row r="3" spans="1:18" ht="37.5" customHeight="1" x14ac:dyDescent="0.45">
      <c r="A3" s="104" t="s">
        <v>3</v>
      </c>
      <c r="B3" s="107" t="s">
        <v>113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114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115</v>
      </c>
      <c r="D4" s="109"/>
      <c r="E4" s="109"/>
      <c r="F4" s="110" t="s">
        <v>116</v>
      </c>
      <c r="G4" s="111"/>
      <c r="H4" s="112"/>
      <c r="I4" s="110" t="s">
        <v>117</v>
      </c>
      <c r="J4" s="111"/>
      <c r="K4" s="112"/>
      <c r="M4" s="113" t="s">
        <v>118</v>
      </c>
      <c r="N4" s="113"/>
      <c r="O4" s="107" t="s">
        <v>119</v>
      </c>
      <c r="P4" s="107"/>
      <c r="Q4" s="109" t="s">
        <v>117</v>
      </c>
      <c r="R4" s="109"/>
    </row>
    <row r="5" spans="1:18" ht="36" x14ac:dyDescent="0.45">
      <c r="A5" s="106"/>
      <c r="B5" s="108"/>
      <c r="C5" s="41" t="s">
        <v>120</v>
      </c>
      <c r="D5" s="41" t="s">
        <v>96</v>
      </c>
      <c r="E5" s="41" t="s">
        <v>97</v>
      </c>
      <c r="F5" s="41" t="s">
        <v>120</v>
      </c>
      <c r="G5" s="41" t="s">
        <v>96</v>
      </c>
      <c r="H5" s="41" t="s">
        <v>97</v>
      </c>
      <c r="I5" s="41" t="s">
        <v>120</v>
      </c>
      <c r="J5" s="41" t="s">
        <v>96</v>
      </c>
      <c r="K5" s="41" t="s">
        <v>97</v>
      </c>
      <c r="M5" s="42" t="s">
        <v>121</v>
      </c>
      <c r="N5" s="42" t="s">
        <v>122</v>
      </c>
      <c r="O5" s="42" t="s">
        <v>123</v>
      </c>
      <c r="P5" s="42" t="s">
        <v>124</v>
      </c>
      <c r="Q5" s="42" t="s">
        <v>123</v>
      </c>
      <c r="R5" s="42" t="s">
        <v>122</v>
      </c>
    </row>
    <row r="6" spans="1:18" x14ac:dyDescent="0.45">
      <c r="A6" s="31" t="s">
        <v>125</v>
      </c>
      <c r="B6" s="43">
        <f>SUM(B7:B53)</f>
        <v>190997919</v>
      </c>
      <c r="C6" s="43">
        <f t="shared" ref="C6" si="0">SUM(C7:C53)</f>
        <v>158659872</v>
      </c>
      <c r="D6" s="43">
        <f>SUM(D7:D53)</f>
        <v>79852257</v>
      </c>
      <c r="E6" s="44">
        <f>SUM(E7:E53)</f>
        <v>78807615</v>
      </c>
      <c r="F6" s="44">
        <f t="shared" ref="F6:Q6" si="1">SUM(F7:F53)</f>
        <v>32221227</v>
      </c>
      <c r="G6" s="44">
        <f>SUM(G7:G53)</f>
        <v>16167888</v>
      </c>
      <c r="H6" s="44">
        <f t="shared" ref="H6:K6" si="2">SUM(H7:H53)</f>
        <v>16053339</v>
      </c>
      <c r="I6" s="44">
        <f>SUM(I7:I53)</f>
        <v>116820</v>
      </c>
      <c r="J6" s="44">
        <f t="shared" si="2"/>
        <v>58462</v>
      </c>
      <c r="K6" s="44">
        <f t="shared" si="2"/>
        <v>58358</v>
      </c>
      <c r="L6" s="45"/>
      <c r="M6" s="44">
        <f>SUM(M7:M53)</f>
        <v>168063210</v>
      </c>
      <c r="N6" s="46">
        <f>C6/M6</f>
        <v>0.94404880163838356</v>
      </c>
      <c r="O6" s="44">
        <f t="shared" si="1"/>
        <v>34257250</v>
      </c>
      <c r="P6" s="47">
        <f>F6/O6</f>
        <v>0.9405666537740186</v>
      </c>
      <c r="Q6" s="44">
        <f t="shared" si="1"/>
        <v>198640</v>
      </c>
      <c r="R6" s="47">
        <f>I6/Q6</f>
        <v>0.58809907370116798</v>
      </c>
    </row>
    <row r="7" spans="1:18" x14ac:dyDescent="0.45">
      <c r="A7" s="48" t="s">
        <v>14</v>
      </c>
      <c r="B7" s="43">
        <v>7832972</v>
      </c>
      <c r="C7" s="43">
        <v>6339488</v>
      </c>
      <c r="D7" s="43">
        <v>3190696</v>
      </c>
      <c r="E7" s="44">
        <v>3148792</v>
      </c>
      <c r="F7" s="49">
        <v>1492627</v>
      </c>
      <c r="G7" s="44">
        <v>748351</v>
      </c>
      <c r="H7" s="44">
        <v>744276</v>
      </c>
      <c r="I7" s="44">
        <v>857</v>
      </c>
      <c r="J7" s="44">
        <v>421</v>
      </c>
      <c r="K7" s="44">
        <v>436</v>
      </c>
      <c r="L7" s="45"/>
      <c r="M7" s="44">
        <v>7054960</v>
      </c>
      <c r="N7" s="46">
        <v>0.89858595938176833</v>
      </c>
      <c r="O7" s="50">
        <v>1518200</v>
      </c>
      <c r="P7" s="46">
        <v>0.98315571071005137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1999201</v>
      </c>
      <c r="C8" s="43">
        <v>1809965</v>
      </c>
      <c r="D8" s="43">
        <v>910494</v>
      </c>
      <c r="E8" s="44">
        <v>899471</v>
      </c>
      <c r="F8" s="49">
        <v>186835</v>
      </c>
      <c r="G8" s="44">
        <v>94146</v>
      </c>
      <c r="H8" s="44">
        <v>92689</v>
      </c>
      <c r="I8" s="44">
        <v>2401</v>
      </c>
      <c r="J8" s="44">
        <v>1209</v>
      </c>
      <c r="K8" s="44">
        <v>1192</v>
      </c>
      <c r="L8" s="45"/>
      <c r="M8" s="44">
        <v>1832855</v>
      </c>
      <c r="N8" s="46">
        <v>0.98751128703579938</v>
      </c>
      <c r="O8" s="50">
        <v>186500</v>
      </c>
      <c r="P8" s="46">
        <v>1.0017962466487935</v>
      </c>
      <c r="Q8" s="44">
        <v>3700</v>
      </c>
      <c r="R8" s="47">
        <v>0.64891891891891895</v>
      </c>
    </row>
    <row r="9" spans="1:18" x14ac:dyDescent="0.45">
      <c r="A9" s="48" t="s">
        <v>16</v>
      </c>
      <c r="B9" s="43">
        <v>1919471</v>
      </c>
      <c r="C9" s="43">
        <v>1676012</v>
      </c>
      <c r="D9" s="43">
        <v>844183</v>
      </c>
      <c r="E9" s="44">
        <v>831829</v>
      </c>
      <c r="F9" s="49">
        <v>243365</v>
      </c>
      <c r="G9" s="44">
        <v>122273</v>
      </c>
      <c r="H9" s="44">
        <v>121092</v>
      </c>
      <c r="I9" s="44">
        <v>94</v>
      </c>
      <c r="J9" s="44">
        <v>48</v>
      </c>
      <c r="K9" s="44">
        <v>46</v>
      </c>
      <c r="L9" s="45"/>
      <c r="M9" s="44">
        <v>1765985</v>
      </c>
      <c r="N9" s="46">
        <v>0.94905222864293859</v>
      </c>
      <c r="O9" s="50">
        <v>227500</v>
      </c>
      <c r="P9" s="46">
        <v>1.0697362637362637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3484476</v>
      </c>
      <c r="C10" s="43">
        <v>2744373</v>
      </c>
      <c r="D10" s="43">
        <v>1381895</v>
      </c>
      <c r="E10" s="44">
        <v>1362478</v>
      </c>
      <c r="F10" s="49">
        <v>740056</v>
      </c>
      <c r="G10" s="44">
        <v>371090</v>
      </c>
      <c r="H10" s="44">
        <v>368966</v>
      </c>
      <c r="I10" s="44">
        <v>47</v>
      </c>
      <c r="J10" s="44">
        <v>21</v>
      </c>
      <c r="K10" s="44">
        <v>26</v>
      </c>
      <c r="L10" s="45"/>
      <c r="M10" s="44">
        <v>2947365</v>
      </c>
      <c r="N10" s="46">
        <v>0.93112763434457557</v>
      </c>
      <c r="O10" s="50">
        <v>854400</v>
      </c>
      <c r="P10" s="46">
        <v>0.86617041198501876</v>
      </c>
      <c r="Q10" s="44">
        <v>140</v>
      </c>
      <c r="R10" s="47">
        <v>0.33571428571428569</v>
      </c>
    </row>
    <row r="11" spans="1:18" x14ac:dyDescent="0.45">
      <c r="A11" s="48" t="s">
        <v>18</v>
      </c>
      <c r="B11" s="43">
        <v>1549373</v>
      </c>
      <c r="C11" s="43">
        <v>1453955</v>
      </c>
      <c r="D11" s="43">
        <v>731539</v>
      </c>
      <c r="E11" s="44">
        <v>722416</v>
      </c>
      <c r="F11" s="49">
        <v>95362</v>
      </c>
      <c r="G11" s="44">
        <v>47969</v>
      </c>
      <c r="H11" s="44">
        <v>47393</v>
      </c>
      <c r="I11" s="44">
        <v>56</v>
      </c>
      <c r="J11" s="44">
        <v>28</v>
      </c>
      <c r="K11" s="44">
        <v>28</v>
      </c>
      <c r="L11" s="45"/>
      <c r="M11" s="44">
        <v>1463055</v>
      </c>
      <c r="N11" s="46">
        <v>0.9937801381356135</v>
      </c>
      <c r="O11" s="50">
        <v>87900</v>
      </c>
      <c r="P11" s="46">
        <v>1.084891922639363</v>
      </c>
      <c r="Q11" s="44">
        <v>140</v>
      </c>
      <c r="R11" s="47">
        <v>0.4</v>
      </c>
    </row>
    <row r="12" spans="1:18" x14ac:dyDescent="0.45">
      <c r="A12" s="48" t="s">
        <v>19</v>
      </c>
      <c r="B12" s="43">
        <v>1693846</v>
      </c>
      <c r="C12" s="43">
        <v>1616740</v>
      </c>
      <c r="D12" s="43">
        <v>815166</v>
      </c>
      <c r="E12" s="44">
        <v>801574</v>
      </c>
      <c r="F12" s="49">
        <v>76945</v>
      </c>
      <c r="G12" s="44">
        <v>38623</v>
      </c>
      <c r="H12" s="44">
        <v>38322</v>
      </c>
      <c r="I12" s="44">
        <v>161</v>
      </c>
      <c r="J12" s="44">
        <v>80</v>
      </c>
      <c r="K12" s="44">
        <v>81</v>
      </c>
      <c r="L12" s="45"/>
      <c r="M12" s="44">
        <v>1637995</v>
      </c>
      <c r="N12" s="46">
        <v>0.98702376991382756</v>
      </c>
      <c r="O12" s="50">
        <v>61700</v>
      </c>
      <c r="P12" s="46">
        <v>1.2470826580226904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2900085</v>
      </c>
      <c r="C13" s="43">
        <v>2693060</v>
      </c>
      <c r="D13" s="43">
        <v>1357180</v>
      </c>
      <c r="E13" s="44">
        <v>1335880</v>
      </c>
      <c r="F13" s="49">
        <v>206759</v>
      </c>
      <c r="G13" s="44">
        <v>103992</v>
      </c>
      <c r="H13" s="44">
        <v>102767</v>
      </c>
      <c r="I13" s="44">
        <v>266</v>
      </c>
      <c r="J13" s="44">
        <v>127</v>
      </c>
      <c r="K13" s="44">
        <v>139</v>
      </c>
      <c r="L13" s="45"/>
      <c r="M13" s="44">
        <v>2776840</v>
      </c>
      <c r="N13" s="46">
        <v>0.96982901427521928</v>
      </c>
      <c r="O13" s="50">
        <v>178600</v>
      </c>
      <c r="P13" s="46">
        <v>1.1576651735722285</v>
      </c>
      <c r="Q13" s="44">
        <v>560</v>
      </c>
      <c r="R13" s="47">
        <v>0.47499999999999998</v>
      </c>
    </row>
    <row r="14" spans="1:18" x14ac:dyDescent="0.45">
      <c r="A14" s="48" t="s">
        <v>21</v>
      </c>
      <c r="B14" s="43">
        <v>4554450</v>
      </c>
      <c r="C14" s="43">
        <v>3685317</v>
      </c>
      <c r="D14" s="43">
        <v>1854686</v>
      </c>
      <c r="E14" s="44">
        <v>1830631</v>
      </c>
      <c r="F14" s="49">
        <v>868765</v>
      </c>
      <c r="G14" s="44">
        <v>436042</v>
      </c>
      <c r="H14" s="44">
        <v>432723</v>
      </c>
      <c r="I14" s="44">
        <v>368</v>
      </c>
      <c r="J14" s="44">
        <v>178</v>
      </c>
      <c r="K14" s="44">
        <v>190</v>
      </c>
      <c r="L14" s="45"/>
      <c r="M14" s="44">
        <v>3868205</v>
      </c>
      <c r="N14" s="46">
        <v>0.95272018933846581</v>
      </c>
      <c r="O14" s="50">
        <v>892500</v>
      </c>
      <c r="P14" s="46">
        <v>0.97340616246498601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3022239</v>
      </c>
      <c r="C15" s="43">
        <v>2640147</v>
      </c>
      <c r="D15" s="43">
        <v>1329088</v>
      </c>
      <c r="E15" s="44">
        <v>1311059</v>
      </c>
      <c r="F15" s="49">
        <v>381265</v>
      </c>
      <c r="G15" s="44">
        <v>191804</v>
      </c>
      <c r="H15" s="44">
        <v>189461</v>
      </c>
      <c r="I15" s="44">
        <v>827</v>
      </c>
      <c r="J15" s="44">
        <v>417</v>
      </c>
      <c r="K15" s="44">
        <v>410</v>
      </c>
      <c r="L15" s="45"/>
      <c r="M15" s="44">
        <v>2698650</v>
      </c>
      <c r="N15" s="46">
        <v>0.97832138291367909</v>
      </c>
      <c r="O15" s="50">
        <v>375900</v>
      </c>
      <c r="P15" s="46">
        <v>1.0142724128757648</v>
      </c>
      <c r="Q15" s="44">
        <v>1120</v>
      </c>
      <c r="R15" s="47">
        <v>0.73839285714285718</v>
      </c>
    </row>
    <row r="16" spans="1:18" x14ac:dyDescent="0.45">
      <c r="A16" s="48" t="s">
        <v>23</v>
      </c>
      <c r="B16" s="43">
        <v>2968618</v>
      </c>
      <c r="C16" s="43">
        <v>2119664</v>
      </c>
      <c r="D16" s="43">
        <v>1067645</v>
      </c>
      <c r="E16" s="44">
        <v>1052019</v>
      </c>
      <c r="F16" s="49">
        <v>848740</v>
      </c>
      <c r="G16" s="44">
        <v>425835</v>
      </c>
      <c r="H16" s="44">
        <v>422905</v>
      </c>
      <c r="I16" s="44">
        <v>214</v>
      </c>
      <c r="J16" s="44">
        <v>94</v>
      </c>
      <c r="K16" s="44">
        <v>120</v>
      </c>
      <c r="L16" s="45"/>
      <c r="M16" s="44">
        <v>2329595</v>
      </c>
      <c r="N16" s="46">
        <v>0.90988519463683604</v>
      </c>
      <c r="O16" s="50">
        <v>887500</v>
      </c>
      <c r="P16" s="46">
        <v>0.95632676056338028</v>
      </c>
      <c r="Q16" s="44">
        <v>340</v>
      </c>
      <c r="R16" s="47">
        <v>0.62941176470588234</v>
      </c>
    </row>
    <row r="17" spans="1:18" x14ac:dyDescent="0.45">
      <c r="A17" s="48" t="s">
        <v>24</v>
      </c>
      <c r="B17" s="43">
        <v>11400009</v>
      </c>
      <c r="C17" s="43">
        <v>9709041</v>
      </c>
      <c r="D17" s="43">
        <v>4893096</v>
      </c>
      <c r="E17" s="44">
        <v>4815945</v>
      </c>
      <c r="F17" s="49">
        <v>1672953</v>
      </c>
      <c r="G17" s="44">
        <v>837954</v>
      </c>
      <c r="H17" s="44">
        <v>834999</v>
      </c>
      <c r="I17" s="44">
        <v>18015</v>
      </c>
      <c r="J17" s="44">
        <v>9040</v>
      </c>
      <c r="K17" s="44">
        <v>8975</v>
      </c>
      <c r="L17" s="45"/>
      <c r="M17" s="44">
        <v>10144410</v>
      </c>
      <c r="N17" s="46">
        <v>0.9570828663273665</v>
      </c>
      <c r="O17" s="50">
        <v>659400</v>
      </c>
      <c r="P17" s="46">
        <v>2.5370837124658783</v>
      </c>
      <c r="Q17" s="44">
        <v>37520</v>
      </c>
      <c r="R17" s="47">
        <v>0.48014392324093819</v>
      </c>
    </row>
    <row r="18" spans="1:18" x14ac:dyDescent="0.45">
      <c r="A18" s="48" t="s">
        <v>25</v>
      </c>
      <c r="B18" s="43">
        <v>9724586</v>
      </c>
      <c r="C18" s="43">
        <v>8027051</v>
      </c>
      <c r="D18" s="43">
        <v>4044317</v>
      </c>
      <c r="E18" s="44">
        <v>3982734</v>
      </c>
      <c r="F18" s="49">
        <v>1696747</v>
      </c>
      <c r="G18" s="44">
        <v>850277</v>
      </c>
      <c r="H18" s="44">
        <v>846470</v>
      </c>
      <c r="I18" s="44">
        <v>788</v>
      </c>
      <c r="J18" s="44">
        <v>365</v>
      </c>
      <c r="K18" s="44">
        <v>423</v>
      </c>
      <c r="L18" s="45"/>
      <c r="M18" s="44">
        <v>8345845</v>
      </c>
      <c r="N18" s="46">
        <v>0.96180207037154419</v>
      </c>
      <c r="O18" s="50">
        <v>643300</v>
      </c>
      <c r="P18" s="46">
        <v>2.6375672314627701</v>
      </c>
      <c r="Q18" s="44">
        <v>4360</v>
      </c>
      <c r="R18" s="47">
        <v>0.18073394495412845</v>
      </c>
    </row>
    <row r="19" spans="1:18" x14ac:dyDescent="0.45">
      <c r="A19" s="48" t="s">
        <v>26</v>
      </c>
      <c r="B19" s="43">
        <v>21025151</v>
      </c>
      <c r="C19" s="43">
        <v>15665796</v>
      </c>
      <c r="D19" s="43">
        <v>7890551</v>
      </c>
      <c r="E19" s="44">
        <v>7775245</v>
      </c>
      <c r="F19" s="49">
        <v>5345964</v>
      </c>
      <c r="G19" s="44">
        <v>2682680</v>
      </c>
      <c r="H19" s="44">
        <v>2663284</v>
      </c>
      <c r="I19" s="44">
        <v>13391</v>
      </c>
      <c r="J19" s="44">
        <v>6574</v>
      </c>
      <c r="K19" s="44">
        <v>6817</v>
      </c>
      <c r="L19" s="45"/>
      <c r="M19" s="44">
        <v>16887190</v>
      </c>
      <c r="N19" s="46">
        <v>0.92767334293035131</v>
      </c>
      <c r="O19" s="50">
        <v>10132950</v>
      </c>
      <c r="P19" s="46">
        <v>0.52758219472118184</v>
      </c>
      <c r="Q19" s="44">
        <v>43540</v>
      </c>
      <c r="R19" s="47">
        <v>0.30755627009646302</v>
      </c>
    </row>
    <row r="20" spans="1:18" x14ac:dyDescent="0.45">
      <c r="A20" s="48" t="s">
        <v>27</v>
      </c>
      <c r="B20" s="43">
        <v>14194085</v>
      </c>
      <c r="C20" s="43">
        <v>10861460</v>
      </c>
      <c r="D20" s="43">
        <v>5465100</v>
      </c>
      <c r="E20" s="44">
        <v>5396360</v>
      </c>
      <c r="F20" s="49">
        <v>3326547</v>
      </c>
      <c r="G20" s="44">
        <v>1666208</v>
      </c>
      <c r="H20" s="44">
        <v>1660339</v>
      </c>
      <c r="I20" s="44">
        <v>6078</v>
      </c>
      <c r="J20" s="44">
        <v>3059</v>
      </c>
      <c r="K20" s="44">
        <v>3019</v>
      </c>
      <c r="L20" s="45"/>
      <c r="M20" s="44">
        <v>11400935</v>
      </c>
      <c r="N20" s="46">
        <v>0.95268151252506916</v>
      </c>
      <c r="O20" s="50">
        <v>1939600</v>
      </c>
      <c r="P20" s="46">
        <v>1.7150685708393483</v>
      </c>
      <c r="Q20" s="44">
        <v>11540</v>
      </c>
      <c r="R20" s="47">
        <v>0.52668977469670708</v>
      </c>
    </row>
    <row r="21" spans="1:18" x14ac:dyDescent="0.45">
      <c r="A21" s="48" t="s">
        <v>28</v>
      </c>
      <c r="B21" s="43">
        <v>3482035</v>
      </c>
      <c r="C21" s="43">
        <v>2912378</v>
      </c>
      <c r="D21" s="43">
        <v>1463135</v>
      </c>
      <c r="E21" s="44">
        <v>1449243</v>
      </c>
      <c r="F21" s="49">
        <v>569579</v>
      </c>
      <c r="G21" s="44">
        <v>285996</v>
      </c>
      <c r="H21" s="44">
        <v>283583</v>
      </c>
      <c r="I21" s="44">
        <v>78</v>
      </c>
      <c r="J21" s="44">
        <v>35</v>
      </c>
      <c r="K21" s="44">
        <v>43</v>
      </c>
      <c r="L21" s="45"/>
      <c r="M21" s="44">
        <v>3078305</v>
      </c>
      <c r="N21" s="46">
        <v>0.94609793376549756</v>
      </c>
      <c r="O21" s="50">
        <v>584800</v>
      </c>
      <c r="P21" s="46">
        <v>0.97397229822161424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1655365</v>
      </c>
      <c r="C22" s="43">
        <v>1469478</v>
      </c>
      <c r="D22" s="43">
        <v>739074</v>
      </c>
      <c r="E22" s="44">
        <v>730404</v>
      </c>
      <c r="F22" s="49">
        <v>185675</v>
      </c>
      <c r="G22" s="44">
        <v>93077</v>
      </c>
      <c r="H22" s="44">
        <v>92598</v>
      </c>
      <c r="I22" s="44">
        <v>212</v>
      </c>
      <c r="J22" s="44">
        <v>109</v>
      </c>
      <c r="K22" s="44">
        <v>103</v>
      </c>
      <c r="L22" s="45"/>
      <c r="M22" s="44">
        <v>1511420</v>
      </c>
      <c r="N22" s="46">
        <v>0.97224993714520125</v>
      </c>
      <c r="O22" s="50">
        <v>176600</v>
      </c>
      <c r="P22" s="46">
        <v>1.0513873159682898</v>
      </c>
      <c r="Q22" s="44">
        <v>440</v>
      </c>
      <c r="R22" s="47">
        <v>0.48181818181818181</v>
      </c>
    </row>
    <row r="23" spans="1:18" x14ac:dyDescent="0.45">
      <c r="A23" s="48" t="s">
        <v>30</v>
      </c>
      <c r="B23" s="43">
        <v>1709362</v>
      </c>
      <c r="C23" s="43">
        <v>1503413</v>
      </c>
      <c r="D23" s="43">
        <v>756600</v>
      </c>
      <c r="E23" s="44">
        <v>746813</v>
      </c>
      <c r="F23" s="49">
        <v>204952</v>
      </c>
      <c r="G23" s="44">
        <v>102890</v>
      </c>
      <c r="H23" s="44">
        <v>102062</v>
      </c>
      <c r="I23" s="44">
        <v>997</v>
      </c>
      <c r="J23" s="44">
        <v>503</v>
      </c>
      <c r="K23" s="44">
        <v>494</v>
      </c>
      <c r="L23" s="45"/>
      <c r="M23" s="44">
        <v>1546430</v>
      </c>
      <c r="N23" s="46">
        <v>0.97218302800644063</v>
      </c>
      <c r="O23" s="50">
        <v>220900</v>
      </c>
      <c r="P23" s="46">
        <v>0.92780443639655952</v>
      </c>
      <c r="Q23" s="44">
        <v>1080</v>
      </c>
      <c r="R23" s="47">
        <v>0.92314814814814816</v>
      </c>
    </row>
    <row r="24" spans="1:18" x14ac:dyDescent="0.45">
      <c r="A24" s="48" t="s">
        <v>31</v>
      </c>
      <c r="B24" s="43">
        <v>1176907</v>
      </c>
      <c r="C24" s="43">
        <v>1035068</v>
      </c>
      <c r="D24" s="43">
        <v>521597</v>
      </c>
      <c r="E24" s="44">
        <v>513471</v>
      </c>
      <c r="F24" s="49">
        <v>141775</v>
      </c>
      <c r="G24" s="44">
        <v>71286</v>
      </c>
      <c r="H24" s="44">
        <v>70489</v>
      </c>
      <c r="I24" s="44">
        <v>64</v>
      </c>
      <c r="J24" s="44">
        <v>21</v>
      </c>
      <c r="K24" s="44">
        <v>43</v>
      </c>
      <c r="L24" s="45"/>
      <c r="M24" s="44">
        <v>1068670</v>
      </c>
      <c r="N24" s="46">
        <v>0.96855717854903756</v>
      </c>
      <c r="O24" s="50">
        <v>145200</v>
      </c>
      <c r="P24" s="46">
        <v>0.97641184573002759</v>
      </c>
      <c r="Q24" s="44">
        <v>140</v>
      </c>
      <c r="R24" s="47">
        <v>0.45714285714285713</v>
      </c>
    </row>
    <row r="25" spans="1:18" x14ac:dyDescent="0.45">
      <c r="A25" s="48" t="s">
        <v>32</v>
      </c>
      <c r="B25" s="43">
        <v>1258048</v>
      </c>
      <c r="C25" s="43">
        <v>1108870</v>
      </c>
      <c r="D25" s="43">
        <v>557687</v>
      </c>
      <c r="E25" s="44">
        <v>551183</v>
      </c>
      <c r="F25" s="49">
        <v>149151</v>
      </c>
      <c r="G25" s="44">
        <v>74888</v>
      </c>
      <c r="H25" s="44">
        <v>74263</v>
      </c>
      <c r="I25" s="44">
        <v>27</v>
      </c>
      <c r="J25" s="44">
        <v>10</v>
      </c>
      <c r="K25" s="44">
        <v>17</v>
      </c>
      <c r="L25" s="45"/>
      <c r="M25" s="44">
        <v>1196190</v>
      </c>
      <c r="N25" s="46">
        <v>0.92700156329680072</v>
      </c>
      <c r="O25" s="50">
        <v>139400</v>
      </c>
      <c r="P25" s="46">
        <v>1.0699497847919657</v>
      </c>
      <c r="Q25" s="44">
        <v>280</v>
      </c>
      <c r="R25" s="47">
        <v>9.6428571428571433E-2</v>
      </c>
    </row>
    <row r="26" spans="1:18" x14ac:dyDescent="0.45">
      <c r="A26" s="48" t="s">
        <v>33</v>
      </c>
      <c r="B26" s="43">
        <v>3183684</v>
      </c>
      <c r="C26" s="43">
        <v>2894948</v>
      </c>
      <c r="D26" s="43">
        <v>1455120</v>
      </c>
      <c r="E26" s="44">
        <v>1439828</v>
      </c>
      <c r="F26" s="49">
        <v>288615</v>
      </c>
      <c r="G26" s="44">
        <v>145098</v>
      </c>
      <c r="H26" s="44">
        <v>143517</v>
      </c>
      <c r="I26" s="44">
        <v>121</v>
      </c>
      <c r="J26" s="44">
        <v>55</v>
      </c>
      <c r="K26" s="44">
        <v>66</v>
      </c>
      <c r="L26" s="45"/>
      <c r="M26" s="44">
        <v>3001070</v>
      </c>
      <c r="N26" s="46">
        <v>0.96463861222830527</v>
      </c>
      <c r="O26" s="50">
        <v>268100</v>
      </c>
      <c r="P26" s="46">
        <v>1.076519955240582</v>
      </c>
      <c r="Q26" s="44">
        <v>140</v>
      </c>
      <c r="R26" s="47">
        <v>0.86428571428571432</v>
      </c>
    </row>
    <row r="27" spans="1:18" x14ac:dyDescent="0.45">
      <c r="A27" s="48" t="s">
        <v>34</v>
      </c>
      <c r="B27" s="43">
        <v>3082387</v>
      </c>
      <c r="C27" s="43">
        <v>2742383</v>
      </c>
      <c r="D27" s="43">
        <v>1379365</v>
      </c>
      <c r="E27" s="44">
        <v>1363018</v>
      </c>
      <c r="F27" s="49">
        <v>337879</v>
      </c>
      <c r="G27" s="44">
        <v>170189</v>
      </c>
      <c r="H27" s="44">
        <v>167690</v>
      </c>
      <c r="I27" s="44">
        <v>2125</v>
      </c>
      <c r="J27" s="44">
        <v>1065</v>
      </c>
      <c r="K27" s="44">
        <v>1060</v>
      </c>
      <c r="L27" s="45"/>
      <c r="M27" s="44">
        <v>2827425</v>
      </c>
      <c r="N27" s="46">
        <v>0.9699224559448969</v>
      </c>
      <c r="O27" s="50">
        <v>279600</v>
      </c>
      <c r="P27" s="46">
        <v>1.208437052932761</v>
      </c>
      <c r="Q27" s="44">
        <v>2580</v>
      </c>
      <c r="R27" s="47">
        <v>0.8236434108527132</v>
      </c>
    </row>
    <row r="28" spans="1:18" x14ac:dyDescent="0.45">
      <c r="A28" s="48" t="s">
        <v>35</v>
      </c>
      <c r="B28" s="43">
        <v>5843720</v>
      </c>
      <c r="C28" s="43">
        <v>5064947</v>
      </c>
      <c r="D28" s="43">
        <v>2550881</v>
      </c>
      <c r="E28" s="44">
        <v>2514066</v>
      </c>
      <c r="F28" s="49">
        <v>778592</v>
      </c>
      <c r="G28" s="44">
        <v>390471</v>
      </c>
      <c r="H28" s="44">
        <v>388121</v>
      </c>
      <c r="I28" s="44">
        <v>181</v>
      </c>
      <c r="J28" s="44">
        <v>91</v>
      </c>
      <c r="K28" s="44">
        <v>90</v>
      </c>
      <c r="L28" s="45"/>
      <c r="M28" s="44">
        <v>5131120</v>
      </c>
      <c r="N28" s="46">
        <v>0.98710359531642211</v>
      </c>
      <c r="O28" s="50">
        <v>752600</v>
      </c>
      <c r="P28" s="46">
        <v>1.0345362742492692</v>
      </c>
      <c r="Q28" s="44">
        <v>1060</v>
      </c>
      <c r="R28" s="47">
        <v>0.17075471698113207</v>
      </c>
    </row>
    <row r="29" spans="1:18" x14ac:dyDescent="0.45">
      <c r="A29" s="48" t="s">
        <v>36</v>
      </c>
      <c r="B29" s="43">
        <v>11106291</v>
      </c>
      <c r="C29" s="43">
        <v>8677063</v>
      </c>
      <c r="D29" s="43">
        <v>4365826</v>
      </c>
      <c r="E29" s="44">
        <v>4311237</v>
      </c>
      <c r="F29" s="49">
        <v>2428505</v>
      </c>
      <c r="G29" s="44">
        <v>1218529</v>
      </c>
      <c r="H29" s="44">
        <v>1209976</v>
      </c>
      <c r="I29" s="44">
        <v>723</v>
      </c>
      <c r="J29" s="44">
        <v>341</v>
      </c>
      <c r="K29" s="44">
        <v>382</v>
      </c>
      <c r="L29" s="45"/>
      <c r="M29" s="44">
        <v>9496710</v>
      </c>
      <c r="N29" s="46">
        <v>0.91369147841726239</v>
      </c>
      <c r="O29" s="50">
        <v>2709600</v>
      </c>
      <c r="P29" s="46">
        <v>0.89625959551225276</v>
      </c>
      <c r="Q29" s="44">
        <v>1340</v>
      </c>
      <c r="R29" s="47">
        <v>0.53955223880597014</v>
      </c>
    </row>
    <row r="30" spans="1:18" x14ac:dyDescent="0.45">
      <c r="A30" s="48" t="s">
        <v>37</v>
      </c>
      <c r="B30" s="43">
        <v>2736441</v>
      </c>
      <c r="C30" s="43">
        <v>2465571</v>
      </c>
      <c r="D30" s="43">
        <v>1239222</v>
      </c>
      <c r="E30" s="44">
        <v>1226349</v>
      </c>
      <c r="F30" s="49">
        <v>270391</v>
      </c>
      <c r="G30" s="44">
        <v>135960</v>
      </c>
      <c r="H30" s="44">
        <v>134431</v>
      </c>
      <c r="I30" s="44">
        <v>479</v>
      </c>
      <c r="J30" s="44">
        <v>243</v>
      </c>
      <c r="K30" s="44">
        <v>236</v>
      </c>
      <c r="L30" s="45"/>
      <c r="M30" s="44">
        <v>2556715</v>
      </c>
      <c r="N30" s="46">
        <v>0.96435113025894559</v>
      </c>
      <c r="O30" s="50">
        <v>239400</v>
      </c>
      <c r="P30" s="46">
        <v>1.1294527986633249</v>
      </c>
      <c r="Q30" s="44">
        <v>780</v>
      </c>
      <c r="R30" s="47">
        <v>0.61410256410256414</v>
      </c>
    </row>
    <row r="31" spans="1:18" x14ac:dyDescent="0.45">
      <c r="A31" s="48" t="s">
        <v>38</v>
      </c>
      <c r="B31" s="43">
        <v>2156907</v>
      </c>
      <c r="C31" s="43">
        <v>1788466</v>
      </c>
      <c r="D31" s="43">
        <v>900540</v>
      </c>
      <c r="E31" s="44">
        <v>887926</v>
      </c>
      <c r="F31" s="49">
        <v>368348</v>
      </c>
      <c r="G31" s="44">
        <v>184572</v>
      </c>
      <c r="H31" s="44">
        <v>183776</v>
      </c>
      <c r="I31" s="44">
        <v>93</v>
      </c>
      <c r="J31" s="44">
        <v>47</v>
      </c>
      <c r="K31" s="44">
        <v>46</v>
      </c>
      <c r="L31" s="45"/>
      <c r="M31" s="44">
        <v>1839980</v>
      </c>
      <c r="N31" s="46">
        <v>0.97200295655387559</v>
      </c>
      <c r="O31" s="50">
        <v>348300</v>
      </c>
      <c r="P31" s="46">
        <v>1.0575595750789548</v>
      </c>
      <c r="Q31" s="44">
        <v>240</v>
      </c>
      <c r="R31" s="47">
        <v>0.38750000000000001</v>
      </c>
    </row>
    <row r="32" spans="1:18" x14ac:dyDescent="0.45">
      <c r="A32" s="48" t="s">
        <v>39</v>
      </c>
      <c r="B32" s="43">
        <v>3725718</v>
      </c>
      <c r="C32" s="43">
        <v>3074766</v>
      </c>
      <c r="D32" s="43">
        <v>1545543</v>
      </c>
      <c r="E32" s="44">
        <v>1529223</v>
      </c>
      <c r="F32" s="49">
        <v>650458</v>
      </c>
      <c r="G32" s="44">
        <v>326583</v>
      </c>
      <c r="H32" s="44">
        <v>323875</v>
      </c>
      <c r="I32" s="44">
        <v>494</v>
      </c>
      <c r="J32" s="44">
        <v>254</v>
      </c>
      <c r="K32" s="44">
        <v>240</v>
      </c>
      <c r="L32" s="45"/>
      <c r="M32" s="44">
        <v>3270695</v>
      </c>
      <c r="N32" s="46">
        <v>0.94009560659125968</v>
      </c>
      <c r="O32" s="50">
        <v>704200</v>
      </c>
      <c r="P32" s="46">
        <v>0.92368361261005394</v>
      </c>
      <c r="Q32" s="44">
        <v>1060</v>
      </c>
      <c r="R32" s="47">
        <v>0.46603773584905661</v>
      </c>
    </row>
    <row r="33" spans="1:18" x14ac:dyDescent="0.45">
      <c r="A33" s="48" t="s">
        <v>40</v>
      </c>
      <c r="B33" s="43">
        <v>12822500</v>
      </c>
      <c r="C33" s="43">
        <v>9890727</v>
      </c>
      <c r="D33" s="43">
        <v>4970332</v>
      </c>
      <c r="E33" s="44">
        <v>4920395</v>
      </c>
      <c r="F33" s="49">
        <v>2867930</v>
      </c>
      <c r="G33" s="44">
        <v>1438090</v>
      </c>
      <c r="H33" s="44">
        <v>1429840</v>
      </c>
      <c r="I33" s="44">
        <v>63843</v>
      </c>
      <c r="J33" s="44">
        <v>32155</v>
      </c>
      <c r="K33" s="44">
        <v>31688</v>
      </c>
      <c r="L33" s="45"/>
      <c r="M33" s="44">
        <v>11045065</v>
      </c>
      <c r="N33" s="46">
        <v>0.89548834705816582</v>
      </c>
      <c r="O33" s="50">
        <v>3481300</v>
      </c>
      <c r="P33" s="46">
        <v>0.82381007095050696</v>
      </c>
      <c r="Q33" s="44">
        <v>72620</v>
      </c>
      <c r="R33" s="47">
        <v>0.87913797851831454</v>
      </c>
    </row>
    <row r="34" spans="1:18" x14ac:dyDescent="0.45">
      <c r="A34" s="48" t="s">
        <v>41</v>
      </c>
      <c r="B34" s="43">
        <v>8238031</v>
      </c>
      <c r="C34" s="43">
        <v>6853552</v>
      </c>
      <c r="D34" s="43">
        <v>3444124</v>
      </c>
      <c r="E34" s="44">
        <v>3409428</v>
      </c>
      <c r="F34" s="49">
        <v>1383366</v>
      </c>
      <c r="G34" s="44">
        <v>695113</v>
      </c>
      <c r="H34" s="44">
        <v>688253</v>
      </c>
      <c r="I34" s="44">
        <v>1113</v>
      </c>
      <c r="J34" s="44">
        <v>546</v>
      </c>
      <c r="K34" s="44">
        <v>567</v>
      </c>
      <c r="L34" s="45"/>
      <c r="M34" s="44">
        <v>7300935</v>
      </c>
      <c r="N34" s="46">
        <v>0.93872250608997343</v>
      </c>
      <c r="O34" s="50">
        <v>1135400</v>
      </c>
      <c r="P34" s="46">
        <v>1.2183952791967589</v>
      </c>
      <c r="Q34" s="44">
        <v>2440</v>
      </c>
      <c r="R34" s="47">
        <v>0.45614754098360655</v>
      </c>
    </row>
    <row r="35" spans="1:18" x14ac:dyDescent="0.45">
      <c r="A35" s="48" t="s">
        <v>42</v>
      </c>
      <c r="B35" s="43">
        <v>2023643</v>
      </c>
      <c r="C35" s="43">
        <v>1801733</v>
      </c>
      <c r="D35" s="43">
        <v>905925</v>
      </c>
      <c r="E35" s="44">
        <v>895808</v>
      </c>
      <c r="F35" s="49">
        <v>221720</v>
      </c>
      <c r="G35" s="44">
        <v>111138</v>
      </c>
      <c r="H35" s="44">
        <v>110582</v>
      </c>
      <c r="I35" s="44">
        <v>190</v>
      </c>
      <c r="J35" s="44">
        <v>92</v>
      </c>
      <c r="K35" s="44">
        <v>98</v>
      </c>
      <c r="L35" s="45"/>
      <c r="M35" s="44">
        <v>1933500</v>
      </c>
      <c r="N35" s="46">
        <v>0.93185053012671326</v>
      </c>
      <c r="O35" s="50">
        <v>127300</v>
      </c>
      <c r="P35" s="46">
        <v>1.7417124901806755</v>
      </c>
      <c r="Q35" s="44">
        <v>700</v>
      </c>
      <c r="R35" s="47">
        <v>0.27142857142857141</v>
      </c>
    </row>
    <row r="36" spans="1:18" x14ac:dyDescent="0.45">
      <c r="A36" s="48" t="s">
        <v>43</v>
      </c>
      <c r="B36" s="43">
        <v>1377377</v>
      </c>
      <c r="C36" s="43">
        <v>1315308</v>
      </c>
      <c r="D36" s="43">
        <v>661109</v>
      </c>
      <c r="E36" s="44">
        <v>654199</v>
      </c>
      <c r="F36" s="49">
        <v>61994</v>
      </c>
      <c r="G36" s="44">
        <v>31101</v>
      </c>
      <c r="H36" s="44">
        <v>30893</v>
      </c>
      <c r="I36" s="44">
        <v>75</v>
      </c>
      <c r="J36" s="44">
        <v>39</v>
      </c>
      <c r="K36" s="44">
        <v>36</v>
      </c>
      <c r="L36" s="45"/>
      <c r="M36" s="44">
        <v>1364345</v>
      </c>
      <c r="N36" s="46">
        <v>0.96405821108297385</v>
      </c>
      <c r="O36" s="50">
        <v>48100</v>
      </c>
      <c r="P36" s="46">
        <v>1.2888565488565489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804082</v>
      </c>
      <c r="C37" s="43">
        <v>704340</v>
      </c>
      <c r="D37" s="43">
        <v>354809</v>
      </c>
      <c r="E37" s="44">
        <v>349531</v>
      </c>
      <c r="F37" s="49">
        <v>99679</v>
      </c>
      <c r="G37" s="44">
        <v>50042</v>
      </c>
      <c r="H37" s="44">
        <v>49637</v>
      </c>
      <c r="I37" s="44">
        <v>63</v>
      </c>
      <c r="J37" s="44">
        <v>30</v>
      </c>
      <c r="K37" s="44">
        <v>33</v>
      </c>
      <c r="L37" s="45"/>
      <c r="M37" s="44">
        <v>771460</v>
      </c>
      <c r="N37" s="46">
        <v>0.91299613719441064</v>
      </c>
      <c r="O37" s="50">
        <v>110800</v>
      </c>
      <c r="P37" s="46">
        <v>0.89962996389891692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1023424</v>
      </c>
      <c r="C38" s="43">
        <v>968098</v>
      </c>
      <c r="D38" s="43">
        <v>487208</v>
      </c>
      <c r="E38" s="44">
        <v>480890</v>
      </c>
      <c r="F38" s="49">
        <v>55216</v>
      </c>
      <c r="G38" s="44">
        <v>27704</v>
      </c>
      <c r="H38" s="44">
        <v>27512</v>
      </c>
      <c r="I38" s="44">
        <v>110</v>
      </c>
      <c r="J38" s="44">
        <v>52</v>
      </c>
      <c r="K38" s="44">
        <v>58</v>
      </c>
      <c r="L38" s="45"/>
      <c r="M38" s="44">
        <v>1010400</v>
      </c>
      <c r="N38" s="46">
        <v>0.95813341250989703</v>
      </c>
      <c r="O38" s="50">
        <v>47400</v>
      </c>
      <c r="P38" s="46">
        <v>1.1648945147679326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2716408</v>
      </c>
      <c r="C39" s="43">
        <v>2383767</v>
      </c>
      <c r="D39" s="43">
        <v>1199928</v>
      </c>
      <c r="E39" s="44">
        <v>1183839</v>
      </c>
      <c r="F39" s="49">
        <v>332332</v>
      </c>
      <c r="G39" s="44">
        <v>166848</v>
      </c>
      <c r="H39" s="44">
        <v>165484</v>
      </c>
      <c r="I39" s="44">
        <v>309</v>
      </c>
      <c r="J39" s="44">
        <v>155</v>
      </c>
      <c r="K39" s="44">
        <v>154</v>
      </c>
      <c r="L39" s="45"/>
      <c r="M39" s="44">
        <v>2637630</v>
      </c>
      <c r="N39" s="46">
        <v>0.90375336950216667</v>
      </c>
      <c r="O39" s="50">
        <v>385900</v>
      </c>
      <c r="P39" s="46">
        <v>0.86118683596786727</v>
      </c>
      <c r="Q39" s="44">
        <v>720</v>
      </c>
      <c r="R39" s="47">
        <v>0.42916666666666664</v>
      </c>
    </row>
    <row r="40" spans="1:18" x14ac:dyDescent="0.45">
      <c r="A40" s="48" t="s">
        <v>47</v>
      </c>
      <c r="B40" s="43">
        <v>4091471</v>
      </c>
      <c r="C40" s="43">
        <v>3499471</v>
      </c>
      <c r="D40" s="43">
        <v>1759931</v>
      </c>
      <c r="E40" s="44">
        <v>1739540</v>
      </c>
      <c r="F40" s="49">
        <v>591884</v>
      </c>
      <c r="G40" s="44">
        <v>297189</v>
      </c>
      <c r="H40" s="44">
        <v>294695</v>
      </c>
      <c r="I40" s="44">
        <v>116</v>
      </c>
      <c r="J40" s="44">
        <v>57</v>
      </c>
      <c r="K40" s="44">
        <v>59</v>
      </c>
      <c r="L40" s="45"/>
      <c r="M40" s="44">
        <v>3721430</v>
      </c>
      <c r="N40" s="46">
        <v>0.94035652961361627</v>
      </c>
      <c r="O40" s="50">
        <v>616200</v>
      </c>
      <c r="P40" s="46">
        <v>0.96053878610840637</v>
      </c>
      <c r="Q40" s="44">
        <v>1140</v>
      </c>
      <c r="R40" s="47">
        <v>0.10175438596491228</v>
      </c>
    </row>
    <row r="41" spans="1:18" x14ac:dyDescent="0.45">
      <c r="A41" s="48" t="s">
        <v>48</v>
      </c>
      <c r="B41" s="43">
        <v>2007382</v>
      </c>
      <c r="C41" s="43">
        <v>1795082</v>
      </c>
      <c r="D41" s="43">
        <v>903653</v>
      </c>
      <c r="E41" s="44">
        <v>891429</v>
      </c>
      <c r="F41" s="49">
        <v>212246</v>
      </c>
      <c r="G41" s="44">
        <v>106611</v>
      </c>
      <c r="H41" s="44">
        <v>105635</v>
      </c>
      <c r="I41" s="44">
        <v>54</v>
      </c>
      <c r="J41" s="44">
        <v>31</v>
      </c>
      <c r="K41" s="44">
        <v>23</v>
      </c>
      <c r="L41" s="45"/>
      <c r="M41" s="44">
        <v>1918775</v>
      </c>
      <c r="N41" s="46">
        <v>0.93553543276309103</v>
      </c>
      <c r="O41" s="50">
        <v>210200</v>
      </c>
      <c r="P41" s="46">
        <v>1.0097335870599429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1080468</v>
      </c>
      <c r="C42" s="43">
        <v>928695</v>
      </c>
      <c r="D42" s="43">
        <v>467508</v>
      </c>
      <c r="E42" s="44">
        <v>461187</v>
      </c>
      <c r="F42" s="49">
        <v>151610</v>
      </c>
      <c r="G42" s="44">
        <v>76032</v>
      </c>
      <c r="H42" s="44">
        <v>75578</v>
      </c>
      <c r="I42" s="44">
        <v>163</v>
      </c>
      <c r="J42" s="44">
        <v>79</v>
      </c>
      <c r="K42" s="44">
        <v>84</v>
      </c>
      <c r="L42" s="45"/>
      <c r="M42" s="44">
        <v>967405</v>
      </c>
      <c r="N42" s="46">
        <v>0.95998573503341411</v>
      </c>
      <c r="O42" s="50">
        <v>152900</v>
      </c>
      <c r="P42" s="46">
        <v>0.991563113145847</v>
      </c>
      <c r="Q42" s="44">
        <v>660</v>
      </c>
      <c r="R42" s="47">
        <v>0.24696969696969698</v>
      </c>
    </row>
    <row r="43" spans="1:18" x14ac:dyDescent="0.45">
      <c r="A43" s="48" t="s">
        <v>50</v>
      </c>
      <c r="B43" s="43">
        <v>1425422</v>
      </c>
      <c r="C43" s="43">
        <v>1313390</v>
      </c>
      <c r="D43" s="43">
        <v>660638</v>
      </c>
      <c r="E43" s="44">
        <v>652752</v>
      </c>
      <c r="F43" s="49">
        <v>111859</v>
      </c>
      <c r="G43" s="44">
        <v>56049</v>
      </c>
      <c r="H43" s="44">
        <v>55810</v>
      </c>
      <c r="I43" s="44">
        <v>173</v>
      </c>
      <c r="J43" s="44">
        <v>85</v>
      </c>
      <c r="K43" s="44">
        <v>88</v>
      </c>
      <c r="L43" s="45"/>
      <c r="M43" s="44">
        <v>1375710</v>
      </c>
      <c r="N43" s="46">
        <v>0.95469975503558158</v>
      </c>
      <c r="O43" s="50">
        <v>102300</v>
      </c>
      <c r="P43" s="46">
        <v>1.0934408602150538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2027000</v>
      </c>
      <c r="C44" s="43">
        <v>1894804</v>
      </c>
      <c r="D44" s="43">
        <v>953776</v>
      </c>
      <c r="E44" s="44">
        <v>941028</v>
      </c>
      <c r="F44" s="49">
        <v>132140</v>
      </c>
      <c r="G44" s="44">
        <v>66354</v>
      </c>
      <c r="H44" s="44">
        <v>65786</v>
      </c>
      <c r="I44" s="44">
        <v>56</v>
      </c>
      <c r="J44" s="44">
        <v>26</v>
      </c>
      <c r="K44" s="44">
        <v>30</v>
      </c>
      <c r="L44" s="45"/>
      <c r="M44" s="44">
        <v>1974750</v>
      </c>
      <c r="N44" s="46">
        <v>0.95951588808709964</v>
      </c>
      <c r="O44" s="50">
        <v>128400</v>
      </c>
      <c r="P44" s="46">
        <v>1.0291277258566978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1024005</v>
      </c>
      <c r="C45" s="43">
        <v>965511</v>
      </c>
      <c r="D45" s="43">
        <v>486216</v>
      </c>
      <c r="E45" s="44">
        <v>479295</v>
      </c>
      <c r="F45" s="49">
        <v>58421</v>
      </c>
      <c r="G45" s="44">
        <v>29415</v>
      </c>
      <c r="H45" s="44">
        <v>29006</v>
      </c>
      <c r="I45" s="44">
        <v>73</v>
      </c>
      <c r="J45" s="44">
        <v>32</v>
      </c>
      <c r="K45" s="44">
        <v>41</v>
      </c>
      <c r="L45" s="45"/>
      <c r="M45" s="44">
        <v>1017195</v>
      </c>
      <c r="N45" s="46">
        <v>0.94918968339403953</v>
      </c>
      <c r="O45" s="50">
        <v>55600</v>
      </c>
      <c r="P45" s="46">
        <v>1.0507374100719424</v>
      </c>
      <c r="Q45" s="44">
        <v>140</v>
      </c>
      <c r="R45" s="47">
        <v>0.52142857142857146</v>
      </c>
    </row>
    <row r="46" spans="1:18" x14ac:dyDescent="0.45">
      <c r="A46" s="48" t="s">
        <v>53</v>
      </c>
      <c r="B46" s="43">
        <v>7572841</v>
      </c>
      <c r="C46" s="43">
        <v>6597805</v>
      </c>
      <c r="D46" s="43">
        <v>3322852</v>
      </c>
      <c r="E46" s="44">
        <v>3274953</v>
      </c>
      <c r="F46" s="49">
        <v>974843</v>
      </c>
      <c r="G46" s="44">
        <v>491884</v>
      </c>
      <c r="H46" s="44">
        <v>482959</v>
      </c>
      <c r="I46" s="44">
        <v>193</v>
      </c>
      <c r="J46" s="44">
        <v>99</v>
      </c>
      <c r="K46" s="44">
        <v>94</v>
      </c>
      <c r="L46" s="45"/>
      <c r="M46" s="44">
        <v>6699330</v>
      </c>
      <c r="N46" s="46">
        <v>0.98484549947532063</v>
      </c>
      <c r="O46" s="50">
        <v>1044200</v>
      </c>
      <c r="P46" s="46">
        <v>0.93357881631871287</v>
      </c>
      <c r="Q46" s="44">
        <v>720</v>
      </c>
      <c r="R46" s="47">
        <v>0.26805555555555555</v>
      </c>
    </row>
    <row r="47" spans="1:18" x14ac:dyDescent="0.45">
      <c r="A47" s="48" t="s">
        <v>54</v>
      </c>
      <c r="B47" s="43">
        <v>1176573</v>
      </c>
      <c r="C47" s="43">
        <v>1093173</v>
      </c>
      <c r="D47" s="43">
        <v>550062</v>
      </c>
      <c r="E47" s="44">
        <v>543111</v>
      </c>
      <c r="F47" s="49">
        <v>83384</v>
      </c>
      <c r="G47" s="44">
        <v>42011</v>
      </c>
      <c r="H47" s="44">
        <v>41373</v>
      </c>
      <c r="I47" s="44">
        <v>16</v>
      </c>
      <c r="J47" s="44">
        <v>5</v>
      </c>
      <c r="K47" s="44">
        <v>11</v>
      </c>
      <c r="L47" s="45"/>
      <c r="M47" s="44">
        <v>1167505</v>
      </c>
      <c r="N47" s="46">
        <v>0.9363326067126051</v>
      </c>
      <c r="O47" s="50">
        <v>74400</v>
      </c>
      <c r="P47" s="46">
        <v>1.1207526881720431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2000474</v>
      </c>
      <c r="C48" s="43">
        <v>1716779</v>
      </c>
      <c r="D48" s="43">
        <v>863403</v>
      </c>
      <c r="E48" s="44">
        <v>853376</v>
      </c>
      <c r="F48" s="49">
        <v>283666</v>
      </c>
      <c r="G48" s="44">
        <v>142165</v>
      </c>
      <c r="H48" s="44">
        <v>141501</v>
      </c>
      <c r="I48" s="44">
        <v>29</v>
      </c>
      <c r="J48" s="44">
        <v>12</v>
      </c>
      <c r="K48" s="44">
        <v>17</v>
      </c>
      <c r="L48" s="45"/>
      <c r="M48" s="44">
        <v>1788850</v>
      </c>
      <c r="N48" s="46">
        <v>0.95971098750593953</v>
      </c>
      <c r="O48" s="50">
        <v>288800</v>
      </c>
      <c r="P48" s="46">
        <v>0.98222299168975069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2626134</v>
      </c>
      <c r="C49" s="43">
        <v>2258410</v>
      </c>
      <c r="D49" s="43">
        <v>1135773</v>
      </c>
      <c r="E49" s="44">
        <v>1122637</v>
      </c>
      <c r="F49" s="49">
        <v>367475</v>
      </c>
      <c r="G49" s="44">
        <v>184334</v>
      </c>
      <c r="H49" s="44">
        <v>183141</v>
      </c>
      <c r="I49" s="44">
        <v>249</v>
      </c>
      <c r="J49" s="44">
        <v>125</v>
      </c>
      <c r="K49" s="44">
        <v>124</v>
      </c>
      <c r="L49" s="45"/>
      <c r="M49" s="44">
        <v>2362755</v>
      </c>
      <c r="N49" s="46">
        <v>0.95583757097117561</v>
      </c>
      <c r="O49" s="50">
        <v>349700</v>
      </c>
      <c r="P49" s="46">
        <v>1.0508292822419216</v>
      </c>
      <c r="Q49" s="44">
        <v>720</v>
      </c>
      <c r="R49" s="47">
        <v>0.34583333333333333</v>
      </c>
    </row>
    <row r="50" spans="1:18" x14ac:dyDescent="0.45">
      <c r="A50" s="48" t="s">
        <v>57</v>
      </c>
      <c r="B50" s="43">
        <v>1673115</v>
      </c>
      <c r="C50" s="43">
        <v>1537587</v>
      </c>
      <c r="D50" s="43">
        <v>774435</v>
      </c>
      <c r="E50" s="44">
        <v>763152</v>
      </c>
      <c r="F50" s="49">
        <v>135434</v>
      </c>
      <c r="G50" s="44">
        <v>67957</v>
      </c>
      <c r="H50" s="44">
        <v>67477</v>
      </c>
      <c r="I50" s="44">
        <v>94</v>
      </c>
      <c r="J50" s="44">
        <v>40</v>
      </c>
      <c r="K50" s="44">
        <v>54</v>
      </c>
      <c r="L50" s="45"/>
      <c r="M50" s="44">
        <v>1585625</v>
      </c>
      <c r="N50" s="46">
        <v>0.96970405991328346</v>
      </c>
      <c r="O50" s="50">
        <v>125500</v>
      </c>
      <c r="P50" s="46">
        <v>1.0791553784860557</v>
      </c>
      <c r="Q50" s="44">
        <v>340</v>
      </c>
      <c r="R50" s="47">
        <v>0.27647058823529413</v>
      </c>
    </row>
    <row r="51" spans="1:18" x14ac:dyDescent="0.45">
      <c r="A51" s="48" t="s">
        <v>58</v>
      </c>
      <c r="B51" s="43">
        <v>1587039</v>
      </c>
      <c r="C51" s="43">
        <v>1524259</v>
      </c>
      <c r="D51" s="43">
        <v>767251</v>
      </c>
      <c r="E51" s="44">
        <v>757008</v>
      </c>
      <c r="F51" s="49">
        <v>62753</v>
      </c>
      <c r="G51" s="44">
        <v>31500</v>
      </c>
      <c r="H51" s="44">
        <v>31253</v>
      </c>
      <c r="I51" s="44">
        <v>27</v>
      </c>
      <c r="J51" s="44">
        <v>10</v>
      </c>
      <c r="K51" s="44">
        <v>17</v>
      </c>
      <c r="L51" s="45"/>
      <c r="M51" s="44">
        <v>1595395</v>
      </c>
      <c r="N51" s="46">
        <v>0.95541166921044629</v>
      </c>
      <c r="O51" s="50">
        <v>55600</v>
      </c>
      <c r="P51" s="46">
        <v>1.1286510791366906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2373200</v>
      </c>
      <c r="C52" s="43">
        <v>2174980</v>
      </c>
      <c r="D52" s="43">
        <v>1095447</v>
      </c>
      <c r="E52" s="44">
        <v>1079533</v>
      </c>
      <c r="F52" s="49">
        <v>197984</v>
      </c>
      <c r="G52" s="44">
        <v>99545</v>
      </c>
      <c r="H52" s="44">
        <v>98439</v>
      </c>
      <c r="I52" s="44">
        <v>236</v>
      </c>
      <c r="J52" s="44">
        <v>115</v>
      </c>
      <c r="K52" s="44">
        <v>121</v>
      </c>
      <c r="L52" s="45"/>
      <c r="M52" s="44">
        <v>2263710</v>
      </c>
      <c r="N52" s="46">
        <v>0.96080328310605156</v>
      </c>
      <c r="O52" s="50">
        <v>197100</v>
      </c>
      <c r="P52" s="46">
        <v>1.0044850329781836</v>
      </c>
      <c r="Q52" s="44">
        <v>340</v>
      </c>
      <c r="R52" s="47">
        <v>0.69411764705882351</v>
      </c>
    </row>
    <row r="53" spans="1:18" x14ac:dyDescent="0.45">
      <c r="A53" s="48" t="s">
        <v>60</v>
      </c>
      <c r="B53" s="43">
        <v>1941903</v>
      </c>
      <c r="C53" s="43">
        <v>1662981</v>
      </c>
      <c r="D53" s="43">
        <v>837651</v>
      </c>
      <c r="E53" s="44">
        <v>825330</v>
      </c>
      <c r="F53" s="49">
        <v>278441</v>
      </c>
      <c r="G53" s="44">
        <v>140023</v>
      </c>
      <c r="H53" s="44">
        <v>138418</v>
      </c>
      <c r="I53" s="44">
        <v>481</v>
      </c>
      <c r="J53" s="44">
        <v>242</v>
      </c>
      <c r="K53" s="44">
        <v>239</v>
      </c>
      <c r="L53" s="45"/>
      <c r="M53" s="44">
        <v>1882825</v>
      </c>
      <c r="N53" s="46">
        <v>0.88323715693173821</v>
      </c>
      <c r="O53" s="50">
        <v>305500</v>
      </c>
      <c r="P53" s="46">
        <v>0.91142716857610473</v>
      </c>
      <c r="Q53" s="44">
        <v>1160</v>
      </c>
      <c r="R53" s="47">
        <v>0.41465517241379313</v>
      </c>
    </row>
    <row r="55" spans="1:18" x14ac:dyDescent="0.45">
      <c r="A55" s="102" t="s">
        <v>126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127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128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129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130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131</v>
      </c>
    </row>
    <row r="61" spans="1:18" x14ac:dyDescent="0.45">
      <c r="A61" s="22" t="s">
        <v>132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B28" sqref="B28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133</v>
      </c>
    </row>
    <row r="2" spans="1:6" x14ac:dyDescent="0.45">
      <c r="D2" s="52" t="s">
        <v>134</v>
      </c>
    </row>
    <row r="3" spans="1:6" ht="36" x14ac:dyDescent="0.45">
      <c r="A3" s="48" t="s">
        <v>3</v>
      </c>
      <c r="B3" s="42" t="s">
        <v>135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136</v>
      </c>
    </row>
    <row r="54" spans="1:4" x14ac:dyDescent="0.45">
      <c r="A54" t="s">
        <v>137</v>
      </c>
    </row>
    <row r="55" spans="1:4" x14ac:dyDescent="0.45">
      <c r="A55" t="s">
        <v>138</v>
      </c>
    </row>
    <row r="56" spans="1:4" x14ac:dyDescent="0.45">
      <c r="A56" t="s">
        <v>139</v>
      </c>
    </row>
    <row r="57" spans="1:4" x14ac:dyDescent="0.45">
      <c r="A57" s="22" t="s">
        <v>140</v>
      </c>
    </row>
    <row r="58" spans="1:4" x14ac:dyDescent="0.45">
      <c r="A58" t="s">
        <v>141</v>
      </c>
    </row>
    <row r="59" spans="1:4" x14ac:dyDescent="0.45">
      <c r="A59" t="s">
        <v>142</v>
      </c>
    </row>
  </sheetData>
  <phoneticPr fontId="2"/>
  <pageMargins left="0.7" right="0.7" top="0.75" bottom="0.75" header="0.3" footer="0.3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DIGI-808455956-3544145</_dlc_DocId>
    <_dlc_DocIdUrl xmlns="89559dea-130d-4237-8e78-1ce7f44b9a24">
      <Url>https://digitalgojp.sharepoint.com/sites/digi_portal/_layouts/15/DocIdRedir.aspx?ID=DIGI-808455956-3544145</Url>
      <Description>DIGI-808455956-3544145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2022-04-05T05:52:09Z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7d78fa3f-126a-4701-9210-12c742a8982c</vt:lpwstr>
  </property>
</Properties>
</file>