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36" yWindow="1536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<sst xmlns="http://schemas.openxmlformats.org/spreadsheetml/2006/main" count="350" uniqueCount="150">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</sst>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10" sqref="A10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4.0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44753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44750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78414852</v>
      </c>
      <c r="D10" s="11">
        <f>C10/$B10</f>
        <v>0.61917040957589908</v>
      </c>
      <c r="E10" s="21">
        <f>SUM(E11:E57)</f>
        <v>410577</v>
      </c>
      <c r="F10" s="11">
        <f>E10/$B10</f>
        <v>3.2419512728589211E-3</v>
      </c>
      <c r="G10" s="21">
        <f>SUM(G11:G57)</f>
        <v>79229</v>
      </c>
      <c r="H10" s="11">
        <f>G10/$B10</f>
        <v>6.2559899214359178E-4</v>
      </c>
    </row>
    <row r="11" spans="1:8" x14ac:dyDescent="0.45">
      <c r="A11" s="12" t="s">
        <v>13</v>
      </c>
      <c r="B11" s="20">
        <v>5226603</v>
      </c>
      <c r="C11" s="21">
        <v>3360667</v>
      </c>
      <c r="D11" s="11">
        <f t="shared" ref="D11:D57" si="0">C11/$B11</f>
        <v>0.64299259002453413</v>
      </c>
      <c r="E11" s="21">
        <v>16094</v>
      </c>
      <c r="F11" s="11">
        <f t="shared" ref="F11:F57" si="1">E11/$B11</f>
        <v>3.0792466923544796E-3</v>
      </c>
      <c r="G11" s="21">
        <v>2657</v>
      </c>
      <c r="H11" s="11">
        <f t="shared" ref="H11:H57" si="2">G11/$B11</f>
        <v>5.083607842416958E-4</v>
      </c>
    </row>
    <row r="12" spans="1:8" x14ac:dyDescent="0.45">
      <c r="A12" s="12" t="s">
        <v>14</v>
      </c>
      <c r="B12" s="20">
        <v>1259615</v>
      </c>
      <c r="C12" s="21">
        <v>864894</v>
      </c>
      <c r="D12" s="11">
        <f t="shared" si="0"/>
        <v>0.68663361423927149</v>
      </c>
      <c r="E12" s="21">
        <v>5111</v>
      </c>
      <c r="F12" s="11">
        <f t="shared" si="1"/>
        <v>4.0575890252180233E-3</v>
      </c>
      <c r="G12" s="21">
        <v>891</v>
      </c>
      <c r="H12" s="11">
        <f t="shared" si="2"/>
        <v>7.0735899461343344E-4</v>
      </c>
    </row>
    <row r="13" spans="1:8" x14ac:dyDescent="0.45">
      <c r="A13" s="12" t="s">
        <v>15</v>
      </c>
      <c r="B13" s="20">
        <v>1220823</v>
      </c>
      <c r="C13" s="21">
        <v>852645</v>
      </c>
      <c r="D13" s="11">
        <f t="shared" si="0"/>
        <v>0.69841819821546614</v>
      </c>
      <c r="E13" s="21">
        <v>8266</v>
      </c>
      <c r="F13" s="11">
        <f t="shared" si="1"/>
        <v>6.7708422924535336E-3</v>
      </c>
      <c r="G13" s="21">
        <v>822</v>
      </c>
      <c r="H13" s="11">
        <f t="shared" si="2"/>
        <v>6.7331627926407018E-4</v>
      </c>
    </row>
    <row r="14" spans="1:8" x14ac:dyDescent="0.45">
      <c r="A14" s="12" t="s">
        <v>16</v>
      </c>
      <c r="B14" s="20">
        <v>2281989</v>
      </c>
      <c r="C14" s="21">
        <v>1484095</v>
      </c>
      <c r="D14" s="11">
        <f t="shared" si="0"/>
        <v>0.65035151352613885</v>
      </c>
      <c r="E14" s="21">
        <v>9121</v>
      </c>
      <c r="F14" s="11">
        <f t="shared" si="1"/>
        <v>3.9969517819761621E-3</v>
      </c>
      <c r="G14" s="21">
        <v>936</v>
      </c>
      <c r="H14" s="11">
        <f t="shared" si="2"/>
        <v>4.1016849774473056E-4</v>
      </c>
    </row>
    <row r="15" spans="1:8" x14ac:dyDescent="0.45">
      <c r="A15" s="12" t="s">
        <v>17</v>
      </c>
      <c r="B15" s="20">
        <v>971288</v>
      </c>
      <c r="C15" s="21">
        <v>704903</v>
      </c>
      <c r="D15" s="11">
        <f t="shared" si="0"/>
        <v>0.72574046009010718</v>
      </c>
      <c r="E15" s="21">
        <v>2859</v>
      </c>
      <c r="F15" s="11">
        <f t="shared" si="1"/>
        <v>2.9435141791106243E-3</v>
      </c>
      <c r="G15" s="21">
        <v>334</v>
      </c>
      <c r="H15" s="11">
        <f t="shared" si="2"/>
        <v>3.4387328989959724E-4</v>
      </c>
    </row>
    <row r="16" spans="1:8" x14ac:dyDescent="0.45">
      <c r="A16" s="12" t="s">
        <v>18</v>
      </c>
      <c r="B16" s="20">
        <v>1069562</v>
      </c>
      <c r="C16" s="21">
        <v>756211</v>
      </c>
      <c r="D16" s="11">
        <f t="shared" si="0"/>
        <v>0.70702867154966242</v>
      </c>
      <c r="E16" s="21">
        <v>2236</v>
      </c>
      <c r="F16" s="11">
        <f t="shared" si="1"/>
        <v>2.090575394413788E-3</v>
      </c>
      <c r="G16" s="21">
        <v>394</v>
      </c>
      <c r="H16" s="11">
        <f t="shared" si="2"/>
        <v>3.6837509186003243E-4</v>
      </c>
    </row>
    <row r="17" spans="1:8" x14ac:dyDescent="0.45">
      <c r="A17" s="12" t="s">
        <v>19</v>
      </c>
      <c r="B17" s="20">
        <v>1862059.0000000002</v>
      </c>
      <c r="C17" s="21">
        <v>1279690</v>
      </c>
      <c r="D17" s="11">
        <f t="shared" si="0"/>
        <v>0.68724460395723219</v>
      </c>
      <c r="E17" s="21">
        <v>6123</v>
      </c>
      <c r="F17" s="11">
        <f t="shared" si="1"/>
        <v>3.288295376247476E-3</v>
      </c>
      <c r="G17" s="21">
        <v>1185</v>
      </c>
      <c r="H17" s="11">
        <f t="shared" si="2"/>
        <v>6.3639229476617008E-4</v>
      </c>
    </row>
    <row r="18" spans="1:8" x14ac:dyDescent="0.45">
      <c r="A18" s="12" t="s">
        <v>20</v>
      </c>
      <c r="B18" s="20">
        <v>2907675</v>
      </c>
      <c r="C18" s="21">
        <v>1921172</v>
      </c>
      <c r="D18" s="11">
        <f t="shared" si="0"/>
        <v>0.6607244619842314</v>
      </c>
      <c r="E18" s="21">
        <v>8949</v>
      </c>
      <c r="F18" s="11">
        <f t="shared" si="1"/>
        <v>3.0777167324408678E-3</v>
      </c>
      <c r="G18" s="21">
        <v>1705</v>
      </c>
      <c r="H18" s="11">
        <f t="shared" si="2"/>
        <v>5.8637915172775497E-4</v>
      </c>
    </row>
    <row r="19" spans="1:8" x14ac:dyDescent="0.45">
      <c r="A19" s="12" t="s">
        <v>21</v>
      </c>
      <c r="B19" s="20">
        <v>1955401</v>
      </c>
      <c r="C19" s="21">
        <v>1275464</v>
      </c>
      <c r="D19" s="11">
        <f t="shared" si="0"/>
        <v>0.65227746124707919</v>
      </c>
      <c r="E19" s="21">
        <v>7192</v>
      </c>
      <c r="F19" s="11">
        <f t="shared" si="1"/>
        <v>3.6780179615332098E-3</v>
      </c>
      <c r="G19" s="21">
        <v>1517</v>
      </c>
      <c r="H19" s="11">
        <f t="shared" si="2"/>
        <v>7.7579995100749159E-4</v>
      </c>
    </row>
    <row r="20" spans="1:8" x14ac:dyDescent="0.45">
      <c r="A20" s="12" t="s">
        <v>22</v>
      </c>
      <c r="B20" s="20">
        <v>1958101</v>
      </c>
      <c r="C20" s="21">
        <v>1264903</v>
      </c>
      <c r="D20" s="11">
        <f t="shared" si="0"/>
        <v>0.64598455340148442</v>
      </c>
      <c r="E20" s="21">
        <v>3714</v>
      </c>
      <c r="F20" s="11">
        <f t="shared" si="1"/>
        <v>1.8967356637885379E-3</v>
      </c>
      <c r="G20" s="21">
        <v>972</v>
      </c>
      <c r="H20" s="11">
        <f t="shared" si="2"/>
        <v>4.9639931750200832E-4</v>
      </c>
    </row>
    <row r="21" spans="1:8" x14ac:dyDescent="0.45">
      <c r="A21" s="12" t="s">
        <v>23</v>
      </c>
      <c r="B21" s="20">
        <v>7393799</v>
      </c>
      <c r="C21" s="21">
        <v>4597078</v>
      </c>
      <c r="D21" s="11">
        <f t="shared" si="0"/>
        <v>0.62174776457948078</v>
      </c>
      <c r="E21" s="21">
        <v>27569</v>
      </c>
      <c r="F21" s="11">
        <f t="shared" si="1"/>
        <v>3.728665061087E-3</v>
      </c>
      <c r="G21" s="21">
        <v>5498</v>
      </c>
      <c r="H21" s="11">
        <f t="shared" si="2"/>
        <v>7.4359608639618146E-4</v>
      </c>
    </row>
    <row r="22" spans="1:8" x14ac:dyDescent="0.45">
      <c r="A22" s="12" t="s">
        <v>24</v>
      </c>
      <c r="B22" s="20">
        <v>6322892.0000000009</v>
      </c>
      <c r="C22" s="21">
        <v>4014716</v>
      </c>
      <c r="D22" s="11">
        <f t="shared" si="0"/>
        <v>0.6349493238220737</v>
      </c>
      <c r="E22" s="21">
        <v>25132</v>
      </c>
      <c r="F22" s="11">
        <f t="shared" si="1"/>
        <v>3.9747634468531162E-3</v>
      </c>
      <c r="G22" s="21">
        <v>4565</v>
      </c>
      <c r="H22" s="11">
        <f t="shared" si="2"/>
        <v>7.2197975230321807E-4</v>
      </c>
    </row>
    <row r="23" spans="1:8" x14ac:dyDescent="0.45">
      <c r="A23" s="12" t="s">
        <v>25</v>
      </c>
      <c r="B23" s="20">
        <v>13843329.000000002</v>
      </c>
      <c r="C23" s="21">
        <v>8355513</v>
      </c>
      <c r="D23" s="11">
        <f t="shared" si="0"/>
        <v>0.60357685640498748</v>
      </c>
      <c r="E23" s="21">
        <v>46469</v>
      </c>
      <c r="F23" s="11">
        <f t="shared" si="1"/>
        <v>3.3567792833645717E-3</v>
      </c>
      <c r="G23" s="21">
        <v>9929</v>
      </c>
      <c r="H23" s="11">
        <f t="shared" si="2"/>
        <v>7.1724077351625459E-4</v>
      </c>
    </row>
    <row r="24" spans="1:8" x14ac:dyDescent="0.45">
      <c r="A24" s="12" t="s">
        <v>26</v>
      </c>
      <c r="B24" s="20">
        <v>9220206</v>
      </c>
      <c r="C24" s="21">
        <v>5672075</v>
      </c>
      <c r="D24" s="11">
        <f t="shared" si="0"/>
        <v>0.6151787714938256</v>
      </c>
      <c r="E24" s="21">
        <v>31217</v>
      </c>
      <c r="F24" s="11">
        <f t="shared" si="1"/>
        <v>3.385716110898173E-3</v>
      </c>
      <c r="G24" s="21">
        <v>6624</v>
      </c>
      <c r="H24" s="11">
        <f t="shared" si="2"/>
        <v>7.184221263603004E-4</v>
      </c>
    </row>
    <row r="25" spans="1:8" x14ac:dyDescent="0.45">
      <c r="A25" s="12" t="s">
        <v>27</v>
      </c>
      <c r="B25" s="20">
        <v>2213174</v>
      </c>
      <c r="C25" s="21">
        <v>1556840</v>
      </c>
      <c r="D25" s="11">
        <f t="shared" si="0"/>
        <v>0.70344220562865822</v>
      </c>
      <c r="E25" s="21">
        <v>5489</v>
      </c>
      <c r="F25" s="11">
        <f t="shared" si="1"/>
        <v>2.4801484203230291E-3</v>
      </c>
      <c r="G25" s="21">
        <v>1025</v>
      </c>
      <c r="H25" s="11">
        <f t="shared" si="2"/>
        <v>4.6313574983259336E-4</v>
      </c>
    </row>
    <row r="26" spans="1:8" x14ac:dyDescent="0.45">
      <c r="A26" s="12" t="s">
        <v>28</v>
      </c>
      <c r="B26" s="20">
        <v>1047674</v>
      </c>
      <c r="C26" s="21">
        <v>695772</v>
      </c>
      <c r="D26" s="11">
        <f t="shared" si="0"/>
        <v>0.66411116435074269</v>
      </c>
      <c r="E26" s="21">
        <v>2845</v>
      </c>
      <c r="F26" s="11">
        <f t="shared" si="1"/>
        <v>2.7155393757981967E-3</v>
      </c>
      <c r="G26" s="21">
        <v>630</v>
      </c>
      <c r="H26" s="11">
        <f t="shared" si="2"/>
        <v>6.013320937619909E-4</v>
      </c>
    </row>
    <row r="27" spans="1:8" x14ac:dyDescent="0.45">
      <c r="A27" s="12" t="s">
        <v>29</v>
      </c>
      <c r="B27" s="20">
        <v>1132656</v>
      </c>
      <c r="C27" s="21">
        <v>714121</v>
      </c>
      <c r="D27" s="11">
        <f t="shared" si="0"/>
        <v>0.63048357135794098</v>
      </c>
      <c r="E27" s="21">
        <v>2945</v>
      </c>
      <c r="F27" s="11">
        <f t="shared" si="1"/>
        <v>2.6000833439279005E-3</v>
      </c>
      <c r="G27" s="21">
        <v>531</v>
      </c>
      <c r="H27" s="11">
        <f t="shared" si="2"/>
        <v>4.6880959443997119E-4</v>
      </c>
    </row>
    <row r="28" spans="1:8" x14ac:dyDescent="0.45">
      <c r="A28" s="12" t="s">
        <v>30</v>
      </c>
      <c r="B28" s="20">
        <v>774582.99999999988</v>
      </c>
      <c r="C28" s="21">
        <v>500383</v>
      </c>
      <c r="D28" s="11">
        <f t="shared" si="0"/>
        <v>0.64600307520304479</v>
      </c>
      <c r="E28" s="21">
        <v>2428</v>
      </c>
      <c r="F28" s="11">
        <f t="shared" si="1"/>
        <v>3.1345898373705597E-3</v>
      </c>
      <c r="G28" s="21">
        <v>320</v>
      </c>
      <c r="H28" s="11">
        <f t="shared" si="2"/>
        <v>4.1312551398623522E-4</v>
      </c>
    </row>
    <row r="29" spans="1:8" x14ac:dyDescent="0.45">
      <c r="A29" s="12" t="s">
        <v>31</v>
      </c>
      <c r="B29" s="20">
        <v>820997</v>
      </c>
      <c r="C29" s="21">
        <v>523440</v>
      </c>
      <c r="D29" s="11">
        <f t="shared" si="0"/>
        <v>0.63756627612524774</v>
      </c>
      <c r="E29" s="21">
        <v>2092</v>
      </c>
      <c r="F29" s="11">
        <f t="shared" si="1"/>
        <v>2.5481213695056132E-3</v>
      </c>
      <c r="G29" s="21">
        <v>188</v>
      </c>
      <c r="H29" s="11">
        <f t="shared" si="2"/>
        <v>2.2898987450624059E-4</v>
      </c>
    </row>
    <row r="30" spans="1:8" x14ac:dyDescent="0.45">
      <c r="A30" s="12" t="s">
        <v>32</v>
      </c>
      <c r="B30" s="20">
        <v>2071737</v>
      </c>
      <c r="C30" s="21">
        <v>1387926</v>
      </c>
      <c r="D30" s="11">
        <f t="shared" si="0"/>
        <v>0.66993349059267659</v>
      </c>
      <c r="E30" s="21">
        <v>7302</v>
      </c>
      <c r="F30" s="11">
        <f t="shared" si="1"/>
        <v>3.5245786506684969E-3</v>
      </c>
      <c r="G30" s="21">
        <v>1917</v>
      </c>
      <c r="H30" s="11">
        <f t="shared" si="2"/>
        <v>9.2531050031929732E-4</v>
      </c>
    </row>
    <row r="31" spans="1:8" x14ac:dyDescent="0.45">
      <c r="A31" s="12" t="s">
        <v>33</v>
      </c>
      <c r="B31" s="20">
        <v>2016791</v>
      </c>
      <c r="C31" s="21">
        <v>1304669</v>
      </c>
      <c r="D31" s="11">
        <f t="shared" si="0"/>
        <v>0.64690342231792985</v>
      </c>
      <c r="E31" s="21">
        <v>4304</v>
      </c>
      <c r="F31" s="11">
        <f t="shared" si="1"/>
        <v>2.1340833036244213E-3</v>
      </c>
      <c r="G31" s="21">
        <v>831</v>
      </c>
      <c r="H31" s="11">
        <f t="shared" si="2"/>
        <v>4.1204071220071888E-4</v>
      </c>
    </row>
    <row r="32" spans="1:8" x14ac:dyDescent="0.45">
      <c r="A32" s="12" t="s">
        <v>34</v>
      </c>
      <c r="B32" s="20">
        <v>3686259.9999999995</v>
      </c>
      <c r="C32" s="21">
        <v>2358765</v>
      </c>
      <c r="D32" s="11">
        <f t="shared" si="0"/>
        <v>0.63988025803931359</v>
      </c>
      <c r="E32" s="21">
        <v>10960</v>
      </c>
      <c r="F32" s="11">
        <f t="shared" si="1"/>
        <v>2.973203192395545E-3</v>
      </c>
      <c r="G32" s="21">
        <v>2213</v>
      </c>
      <c r="H32" s="11">
        <f t="shared" si="2"/>
        <v>6.003374694134435E-4</v>
      </c>
    </row>
    <row r="33" spans="1:8" x14ac:dyDescent="0.45">
      <c r="A33" s="12" t="s">
        <v>35</v>
      </c>
      <c r="B33" s="20">
        <v>7558801.9999999991</v>
      </c>
      <c r="C33" s="21">
        <v>4440746</v>
      </c>
      <c r="D33" s="11">
        <f t="shared" si="0"/>
        <v>0.58749336204335034</v>
      </c>
      <c r="E33" s="21">
        <v>21045</v>
      </c>
      <c r="F33" s="11">
        <f t="shared" si="1"/>
        <v>2.7841713541378651E-3</v>
      </c>
      <c r="G33" s="21">
        <v>4994</v>
      </c>
      <c r="H33" s="11">
        <f t="shared" si="2"/>
        <v>6.606867067029935E-4</v>
      </c>
    </row>
    <row r="34" spans="1:8" x14ac:dyDescent="0.45">
      <c r="A34" s="12" t="s">
        <v>36</v>
      </c>
      <c r="B34" s="20">
        <v>1800557</v>
      </c>
      <c r="C34" s="21">
        <v>1124833</v>
      </c>
      <c r="D34" s="11">
        <f t="shared" si="0"/>
        <v>0.62471390797403248</v>
      </c>
      <c r="E34" s="21">
        <v>5796</v>
      </c>
      <c r="F34" s="11">
        <f t="shared" si="1"/>
        <v>3.2190038971273891E-3</v>
      </c>
      <c r="G34" s="21">
        <v>445</v>
      </c>
      <c r="H34" s="11">
        <f t="shared" si="2"/>
        <v>2.4714574434466668E-4</v>
      </c>
    </row>
    <row r="35" spans="1:8" x14ac:dyDescent="0.45">
      <c r="A35" s="12" t="s">
        <v>37</v>
      </c>
      <c r="B35" s="20">
        <v>1418843</v>
      </c>
      <c r="C35" s="21">
        <v>860270</v>
      </c>
      <c r="D35" s="11">
        <f t="shared" si="0"/>
        <v>0.60631796470786403</v>
      </c>
      <c r="E35" s="21">
        <v>4785</v>
      </c>
      <c r="F35" s="11">
        <f t="shared" si="1"/>
        <v>3.3724661572844916E-3</v>
      </c>
      <c r="G35" s="21">
        <v>1306</v>
      </c>
      <c r="H35" s="11">
        <f t="shared" si="2"/>
        <v>9.2046829705612245E-4</v>
      </c>
    </row>
    <row r="36" spans="1:8" x14ac:dyDescent="0.45">
      <c r="A36" s="12" t="s">
        <v>38</v>
      </c>
      <c r="B36" s="20">
        <v>2530542</v>
      </c>
      <c r="C36" s="21">
        <v>1482992</v>
      </c>
      <c r="D36" s="11">
        <f t="shared" si="0"/>
        <v>0.58603729951923345</v>
      </c>
      <c r="E36" s="21">
        <v>9030</v>
      </c>
      <c r="F36" s="11">
        <f t="shared" si="1"/>
        <v>3.5684055036430931E-3</v>
      </c>
      <c r="G36" s="21">
        <v>1399</v>
      </c>
      <c r="H36" s="11">
        <f t="shared" si="2"/>
        <v>5.5284599109597867E-4</v>
      </c>
    </row>
    <row r="37" spans="1:8" x14ac:dyDescent="0.45">
      <c r="A37" s="12" t="s">
        <v>39</v>
      </c>
      <c r="B37" s="20">
        <v>8839511</v>
      </c>
      <c r="C37" s="21">
        <v>4888977</v>
      </c>
      <c r="D37" s="11">
        <f t="shared" si="0"/>
        <v>0.55308229154305033</v>
      </c>
      <c r="E37" s="21">
        <v>37894</v>
      </c>
      <c r="F37" s="11">
        <f t="shared" si="1"/>
        <v>4.286888720428087E-3</v>
      </c>
      <c r="G37" s="21">
        <v>8463</v>
      </c>
      <c r="H37" s="11">
        <f t="shared" si="2"/>
        <v>9.574059017518051E-4</v>
      </c>
    </row>
    <row r="38" spans="1:8" x14ac:dyDescent="0.45">
      <c r="A38" s="12" t="s">
        <v>40</v>
      </c>
      <c r="B38" s="20">
        <v>5523625</v>
      </c>
      <c r="C38" s="21">
        <v>3264669</v>
      </c>
      <c r="D38" s="11">
        <f t="shared" si="0"/>
        <v>0.59103740749960398</v>
      </c>
      <c r="E38" s="21">
        <v>17201</v>
      </c>
      <c r="F38" s="11">
        <f t="shared" si="1"/>
        <v>3.1140781642490212E-3</v>
      </c>
      <c r="G38" s="21">
        <v>3083</v>
      </c>
      <c r="H38" s="11">
        <f t="shared" si="2"/>
        <v>5.5814795537350919E-4</v>
      </c>
    </row>
    <row r="39" spans="1:8" x14ac:dyDescent="0.45">
      <c r="A39" s="12" t="s">
        <v>41</v>
      </c>
      <c r="B39" s="20">
        <v>1344738.9999999998</v>
      </c>
      <c r="C39" s="21">
        <v>831824</v>
      </c>
      <c r="D39" s="11">
        <f t="shared" si="0"/>
        <v>0.618576541618857</v>
      </c>
      <c r="E39" s="21">
        <v>3979</v>
      </c>
      <c r="F39" s="11">
        <f t="shared" si="1"/>
        <v>2.9589385003335224E-3</v>
      </c>
      <c r="G39" s="21">
        <v>666</v>
      </c>
      <c r="H39" s="11">
        <f t="shared" si="2"/>
        <v>4.9526339311940836E-4</v>
      </c>
    </row>
    <row r="40" spans="1:8" x14ac:dyDescent="0.45">
      <c r="A40" s="12" t="s">
        <v>42</v>
      </c>
      <c r="B40" s="20">
        <v>944432</v>
      </c>
      <c r="C40" s="21">
        <v>587521</v>
      </c>
      <c r="D40" s="11">
        <f t="shared" si="0"/>
        <v>0.62208925576431129</v>
      </c>
      <c r="E40" s="21">
        <v>2112</v>
      </c>
      <c r="F40" s="11">
        <f t="shared" si="1"/>
        <v>2.2362647601944872E-3</v>
      </c>
      <c r="G40" s="21">
        <v>566</v>
      </c>
      <c r="H40" s="11">
        <f t="shared" si="2"/>
        <v>5.9930201433242415E-4</v>
      </c>
    </row>
    <row r="41" spans="1:8" x14ac:dyDescent="0.45">
      <c r="A41" s="12" t="s">
        <v>43</v>
      </c>
      <c r="B41" s="20">
        <v>556788</v>
      </c>
      <c r="C41" s="21">
        <v>343168</v>
      </c>
      <c r="D41" s="11">
        <f t="shared" si="0"/>
        <v>0.6163351221649892</v>
      </c>
      <c r="E41" s="21">
        <v>1527</v>
      </c>
      <c r="F41" s="11">
        <f t="shared" si="1"/>
        <v>2.7425160025000539E-3</v>
      </c>
      <c r="G41" s="21">
        <v>229</v>
      </c>
      <c r="H41" s="11">
        <f t="shared" si="2"/>
        <v>4.1128759958907162E-4</v>
      </c>
    </row>
    <row r="42" spans="1:8" x14ac:dyDescent="0.45">
      <c r="A42" s="12" t="s">
        <v>44</v>
      </c>
      <c r="B42" s="20">
        <v>672814.99999999988</v>
      </c>
      <c r="C42" s="21">
        <v>441647</v>
      </c>
      <c r="D42" s="11">
        <f t="shared" si="0"/>
        <v>0.65641669701180871</v>
      </c>
      <c r="E42" s="21">
        <v>2650</v>
      </c>
      <c r="F42" s="11">
        <f t="shared" si="1"/>
        <v>3.9386755646054275E-3</v>
      </c>
      <c r="G42" s="21">
        <v>579</v>
      </c>
      <c r="H42" s="11">
        <f t="shared" si="2"/>
        <v>8.6056345354963855E-4</v>
      </c>
    </row>
    <row r="43" spans="1:8" x14ac:dyDescent="0.45">
      <c r="A43" s="12" t="s">
        <v>45</v>
      </c>
      <c r="B43" s="20">
        <v>1893791</v>
      </c>
      <c r="C43" s="21">
        <v>1153901</v>
      </c>
      <c r="D43" s="11">
        <f t="shared" si="0"/>
        <v>0.60930746845876871</v>
      </c>
      <c r="E43" s="21">
        <v>6408</v>
      </c>
      <c r="F43" s="11">
        <f t="shared" si="1"/>
        <v>3.383689118809837E-3</v>
      </c>
      <c r="G43" s="21">
        <v>1274</v>
      </c>
      <c r="H43" s="11">
        <f t="shared" si="2"/>
        <v>6.7272470932642516E-4</v>
      </c>
    </row>
    <row r="44" spans="1:8" x14ac:dyDescent="0.45">
      <c r="A44" s="12" t="s">
        <v>46</v>
      </c>
      <c r="B44" s="20">
        <v>2812432.9999999995</v>
      </c>
      <c r="C44" s="21">
        <v>1684585</v>
      </c>
      <c r="D44" s="11">
        <f t="shared" si="0"/>
        <v>0.59897782453839798</v>
      </c>
      <c r="E44" s="21">
        <v>6370</v>
      </c>
      <c r="F44" s="11">
        <f t="shared" si="1"/>
        <v>2.26494284486066E-3</v>
      </c>
      <c r="G44" s="21">
        <v>1506</v>
      </c>
      <c r="H44" s="11">
        <f t="shared" si="2"/>
        <v>5.3547942297647638E-4</v>
      </c>
    </row>
    <row r="45" spans="1:8" x14ac:dyDescent="0.45">
      <c r="A45" s="12" t="s">
        <v>47</v>
      </c>
      <c r="B45" s="20">
        <v>1356110</v>
      </c>
      <c r="C45" s="21">
        <v>887218</v>
      </c>
      <c r="D45" s="11">
        <f t="shared" si="0"/>
        <v>0.65423748810937166</v>
      </c>
      <c r="E45" s="21">
        <v>3312</v>
      </c>
      <c r="F45" s="11">
        <f t="shared" si="1"/>
        <v>2.4422797560669858E-3</v>
      </c>
      <c r="G45" s="21">
        <v>682</v>
      </c>
      <c r="H45" s="11">
        <f t="shared" si="2"/>
        <v>5.0290905605002547E-4</v>
      </c>
    </row>
    <row r="46" spans="1:8" x14ac:dyDescent="0.45">
      <c r="A46" s="12" t="s">
        <v>48</v>
      </c>
      <c r="B46" s="20">
        <v>734949</v>
      </c>
      <c r="C46" s="21">
        <v>471358</v>
      </c>
      <c r="D46" s="11">
        <f t="shared" si="0"/>
        <v>0.64134790305177636</v>
      </c>
      <c r="E46" s="21">
        <v>2083</v>
      </c>
      <c r="F46" s="11">
        <f t="shared" si="1"/>
        <v>2.8342102649299475E-3</v>
      </c>
      <c r="G46" s="21">
        <v>292</v>
      </c>
      <c r="H46" s="11">
        <f t="shared" si="2"/>
        <v>3.9730647976934453E-4</v>
      </c>
    </row>
    <row r="47" spans="1:8" x14ac:dyDescent="0.45">
      <c r="A47" s="12" t="s">
        <v>49</v>
      </c>
      <c r="B47" s="20">
        <v>973896</v>
      </c>
      <c r="C47" s="21">
        <v>600733</v>
      </c>
      <c r="D47" s="11">
        <f t="shared" si="0"/>
        <v>0.61683485710999941</v>
      </c>
      <c r="E47" s="21">
        <v>2309</v>
      </c>
      <c r="F47" s="11">
        <f t="shared" si="1"/>
        <v>2.3708897048555491E-3</v>
      </c>
      <c r="G47" s="21">
        <v>236</v>
      </c>
      <c r="H47" s="11">
        <f t="shared" si="2"/>
        <v>2.423256692706408E-4</v>
      </c>
    </row>
    <row r="48" spans="1:8" x14ac:dyDescent="0.45">
      <c r="A48" s="12" t="s">
        <v>50</v>
      </c>
      <c r="B48" s="20">
        <v>1356219</v>
      </c>
      <c r="C48" s="21">
        <v>868602</v>
      </c>
      <c r="D48" s="11">
        <f t="shared" si="0"/>
        <v>0.64045851001939957</v>
      </c>
      <c r="E48" s="21">
        <v>3871</v>
      </c>
      <c r="F48" s="11">
        <f t="shared" si="1"/>
        <v>2.8542587885879789E-3</v>
      </c>
      <c r="G48" s="21">
        <v>543</v>
      </c>
      <c r="H48" s="11">
        <f t="shared" si="2"/>
        <v>4.003778150873863E-4</v>
      </c>
    </row>
    <row r="49" spans="1:8" x14ac:dyDescent="0.45">
      <c r="A49" s="12" t="s">
        <v>51</v>
      </c>
      <c r="B49" s="20">
        <v>701167</v>
      </c>
      <c r="C49" s="21">
        <v>434366</v>
      </c>
      <c r="D49" s="11">
        <f t="shared" si="0"/>
        <v>0.61949007868310968</v>
      </c>
      <c r="E49" s="21">
        <v>1800</v>
      </c>
      <c r="F49" s="11">
        <f t="shared" si="1"/>
        <v>2.5671487676972816E-3</v>
      </c>
      <c r="G49" s="21">
        <v>143</v>
      </c>
      <c r="H49" s="11">
        <f t="shared" si="2"/>
        <v>2.0394570765595071E-4</v>
      </c>
    </row>
    <row r="50" spans="1:8" x14ac:dyDescent="0.45">
      <c r="A50" s="12" t="s">
        <v>52</v>
      </c>
      <c r="B50" s="20">
        <v>5124170</v>
      </c>
      <c r="C50" s="21">
        <v>3009411</v>
      </c>
      <c r="D50" s="11">
        <f t="shared" si="0"/>
        <v>0.58729725984891212</v>
      </c>
      <c r="E50" s="21">
        <v>13587</v>
      </c>
      <c r="F50" s="11">
        <f t="shared" si="1"/>
        <v>2.651551373198001E-3</v>
      </c>
      <c r="G50" s="21">
        <v>2473</v>
      </c>
      <c r="H50" s="11">
        <f t="shared" si="2"/>
        <v>4.8261474541242777E-4</v>
      </c>
    </row>
    <row r="51" spans="1:8" x14ac:dyDescent="0.45">
      <c r="A51" s="12" t="s">
        <v>53</v>
      </c>
      <c r="B51" s="20">
        <v>818222</v>
      </c>
      <c r="C51" s="21">
        <v>491313</v>
      </c>
      <c r="D51" s="11">
        <f t="shared" si="0"/>
        <v>0.60046417720374179</v>
      </c>
      <c r="E51" s="21">
        <v>2410</v>
      </c>
      <c r="F51" s="11">
        <f t="shared" si="1"/>
        <v>2.945410903153423E-3</v>
      </c>
      <c r="G51" s="21">
        <v>456</v>
      </c>
      <c r="H51" s="11">
        <f t="shared" si="2"/>
        <v>5.5730596341824104E-4</v>
      </c>
    </row>
    <row r="52" spans="1:8" x14ac:dyDescent="0.45">
      <c r="A52" s="12" t="s">
        <v>54</v>
      </c>
      <c r="B52" s="20">
        <v>1335937.9999999998</v>
      </c>
      <c r="C52" s="21">
        <v>873716</v>
      </c>
      <c r="D52" s="11">
        <f t="shared" si="0"/>
        <v>0.65400939265145552</v>
      </c>
      <c r="E52" s="21">
        <v>4043</v>
      </c>
      <c r="F52" s="11">
        <f t="shared" si="1"/>
        <v>3.0263380486220174E-3</v>
      </c>
      <c r="G52" s="21">
        <v>704</v>
      </c>
      <c r="H52" s="11">
        <f t="shared" si="2"/>
        <v>5.2697056300516948E-4</v>
      </c>
    </row>
    <row r="53" spans="1:8" x14ac:dyDescent="0.45">
      <c r="A53" s="12" t="s">
        <v>55</v>
      </c>
      <c r="B53" s="20">
        <v>1758645</v>
      </c>
      <c r="C53" s="21">
        <v>1140210</v>
      </c>
      <c r="D53" s="11">
        <f t="shared" si="0"/>
        <v>0.64834574345589924</v>
      </c>
      <c r="E53" s="21">
        <v>3887</v>
      </c>
      <c r="F53" s="11">
        <f t="shared" si="1"/>
        <v>2.2102243488594914E-3</v>
      </c>
      <c r="G53" s="21">
        <v>826</v>
      </c>
      <c r="H53" s="11">
        <f t="shared" si="2"/>
        <v>4.6967978187752505E-4</v>
      </c>
    </row>
    <row r="54" spans="1:8" x14ac:dyDescent="0.45">
      <c r="A54" s="12" t="s">
        <v>56</v>
      </c>
      <c r="B54" s="20">
        <v>1141741</v>
      </c>
      <c r="C54" s="21">
        <v>714068</v>
      </c>
      <c r="D54" s="11">
        <f t="shared" si="0"/>
        <v>0.62542030110156333</v>
      </c>
      <c r="E54" s="21">
        <v>3664</v>
      </c>
      <c r="F54" s="11">
        <f t="shared" si="1"/>
        <v>3.2091341206105413E-3</v>
      </c>
      <c r="G54" s="21">
        <v>655</v>
      </c>
      <c r="H54" s="11">
        <f t="shared" si="2"/>
        <v>5.7368527538207001E-4</v>
      </c>
    </row>
    <row r="55" spans="1:8" x14ac:dyDescent="0.45">
      <c r="A55" s="12" t="s">
        <v>57</v>
      </c>
      <c r="B55" s="20">
        <v>1087241</v>
      </c>
      <c r="C55" s="21">
        <v>665912</v>
      </c>
      <c r="D55" s="11">
        <f t="shared" si="0"/>
        <v>0.61247874206362707</v>
      </c>
      <c r="E55" s="21">
        <v>3008</v>
      </c>
      <c r="F55" s="11">
        <f t="shared" si="1"/>
        <v>2.766635916048052E-3</v>
      </c>
      <c r="G55" s="21">
        <v>457</v>
      </c>
      <c r="H55" s="11">
        <f t="shared" si="2"/>
        <v>4.2032999123469404E-4</v>
      </c>
    </row>
    <row r="56" spans="1:8" x14ac:dyDescent="0.45">
      <c r="A56" s="12" t="s">
        <v>58</v>
      </c>
      <c r="B56" s="20">
        <v>1617517</v>
      </c>
      <c r="C56" s="21">
        <v>1023818</v>
      </c>
      <c r="D56" s="11">
        <f t="shared" si="0"/>
        <v>0.63295656243489251</v>
      </c>
      <c r="E56" s="21">
        <v>5396</v>
      </c>
      <c r="F56" s="11">
        <f t="shared" si="1"/>
        <v>3.335977303484291E-3</v>
      </c>
      <c r="G56" s="21">
        <v>825</v>
      </c>
      <c r="H56" s="11">
        <f t="shared" si="2"/>
        <v>5.1004100729698672E-4</v>
      </c>
    </row>
    <row r="57" spans="1:8" x14ac:dyDescent="0.45">
      <c r="A57" s="12" t="s">
        <v>59</v>
      </c>
      <c r="B57" s="20">
        <v>1485118</v>
      </c>
      <c r="C57" s="21">
        <v>683052</v>
      </c>
      <c r="D57" s="11">
        <f t="shared" si="0"/>
        <v>0.45993113005161879</v>
      </c>
      <c r="E57" s="21">
        <v>3993</v>
      </c>
      <c r="F57" s="11">
        <f t="shared" si="1"/>
        <v>2.6886752433139993E-3</v>
      </c>
      <c r="G57" s="21">
        <v>743</v>
      </c>
      <c r="H57" s="11">
        <f t="shared" si="2"/>
        <v>5.0029694610125258E-4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19" sqref="C1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44753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44750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16246323</v>
      </c>
      <c r="D10" s="11">
        <f>C10/$B10</f>
        <v>0.58972391480034592</v>
      </c>
      <c r="E10" s="21">
        <f>SUM(E11:E30)</f>
        <v>93218</v>
      </c>
      <c r="F10" s="11">
        <f>E10/$B10</f>
        <v>3.3837123569350827E-3</v>
      </c>
      <c r="G10" s="21">
        <f>SUM(G11:G30)</f>
        <v>19194</v>
      </c>
      <c r="H10" s="11">
        <f>G10/$B10</f>
        <v>6.9672139478439764E-4</v>
      </c>
    </row>
    <row r="11" spans="1:8" x14ac:dyDescent="0.45">
      <c r="A11" s="12" t="s">
        <v>69</v>
      </c>
      <c r="B11" s="20">
        <v>1961575</v>
      </c>
      <c r="C11" s="21">
        <v>1172228</v>
      </c>
      <c r="D11" s="11">
        <f t="shared" ref="D11:D30" si="0">C11/$B11</f>
        <v>0.59759529969539782</v>
      </c>
      <c r="E11" s="21">
        <v>4947</v>
      </c>
      <c r="F11" s="11">
        <f t="shared" ref="F11:F30" si="1">E11/$B11</f>
        <v>2.5219530224436996E-3</v>
      </c>
      <c r="G11" s="21">
        <v>661</v>
      </c>
      <c r="H11" s="11">
        <f t="shared" ref="H11:H30" si="2">G11/$B11</f>
        <v>3.3697411518805043E-4</v>
      </c>
    </row>
    <row r="12" spans="1:8" x14ac:dyDescent="0.45">
      <c r="A12" s="12" t="s">
        <v>70</v>
      </c>
      <c r="B12" s="20">
        <v>1065932</v>
      </c>
      <c r="C12" s="21">
        <v>650968</v>
      </c>
      <c r="D12" s="11">
        <f t="shared" si="0"/>
        <v>0.61070312177512265</v>
      </c>
      <c r="E12" s="21">
        <v>5584</v>
      </c>
      <c r="F12" s="11">
        <f t="shared" si="1"/>
        <v>5.2386080913228985E-3</v>
      </c>
      <c r="G12" s="21">
        <v>470</v>
      </c>
      <c r="H12" s="11">
        <f t="shared" si="2"/>
        <v>4.409286896349861E-4</v>
      </c>
    </row>
    <row r="13" spans="1:8" x14ac:dyDescent="0.45">
      <c r="A13" s="12" t="s">
        <v>71</v>
      </c>
      <c r="B13" s="20">
        <v>1324589</v>
      </c>
      <c r="C13" s="21">
        <v>810334</v>
      </c>
      <c r="D13" s="11">
        <f t="shared" si="0"/>
        <v>0.61176259201910932</v>
      </c>
      <c r="E13" s="21">
        <v>5046</v>
      </c>
      <c r="F13" s="11">
        <f t="shared" si="1"/>
        <v>3.8094835454620265E-3</v>
      </c>
      <c r="G13" s="21">
        <v>1318</v>
      </c>
      <c r="H13" s="11">
        <f t="shared" si="2"/>
        <v>9.9502562681707315E-4</v>
      </c>
    </row>
    <row r="14" spans="1:8" x14ac:dyDescent="0.45">
      <c r="A14" s="12" t="s">
        <v>72</v>
      </c>
      <c r="B14" s="20">
        <v>974726</v>
      </c>
      <c r="C14" s="21">
        <v>615794</v>
      </c>
      <c r="D14" s="11">
        <f t="shared" si="0"/>
        <v>0.63176113082035357</v>
      </c>
      <c r="E14" s="21">
        <v>3854</v>
      </c>
      <c r="F14" s="11">
        <f t="shared" si="1"/>
        <v>3.9539316690023656E-3</v>
      </c>
      <c r="G14" s="21">
        <v>817</v>
      </c>
      <c r="H14" s="11">
        <f t="shared" si="2"/>
        <v>8.381842692202732E-4</v>
      </c>
    </row>
    <row r="15" spans="1:8" x14ac:dyDescent="0.45">
      <c r="A15" s="12" t="s">
        <v>73</v>
      </c>
      <c r="B15" s="20">
        <v>3759920</v>
      </c>
      <c r="C15" s="21">
        <v>2320894</v>
      </c>
      <c r="D15" s="11">
        <f t="shared" si="0"/>
        <v>0.61727217600374473</v>
      </c>
      <c r="E15" s="21">
        <v>13500</v>
      </c>
      <c r="F15" s="11">
        <f t="shared" si="1"/>
        <v>3.5905019255728847E-3</v>
      </c>
      <c r="G15" s="21">
        <v>3424</v>
      </c>
      <c r="H15" s="11">
        <f t="shared" si="2"/>
        <v>9.1065767356752277E-4</v>
      </c>
    </row>
    <row r="16" spans="1:8" x14ac:dyDescent="0.45">
      <c r="A16" s="12" t="s">
        <v>74</v>
      </c>
      <c r="B16" s="20">
        <v>1521562.0000000002</v>
      </c>
      <c r="C16" s="21">
        <v>896056</v>
      </c>
      <c r="D16" s="11">
        <f t="shared" si="0"/>
        <v>0.58890534858257493</v>
      </c>
      <c r="E16" s="21">
        <v>5300</v>
      </c>
      <c r="F16" s="11">
        <f t="shared" si="1"/>
        <v>3.4832625946231563E-3</v>
      </c>
      <c r="G16" s="21">
        <v>1210</v>
      </c>
      <c r="H16" s="11">
        <f t="shared" si="2"/>
        <v>7.9523542254604138E-4</v>
      </c>
    </row>
    <row r="17" spans="1:8" x14ac:dyDescent="0.45">
      <c r="A17" s="12" t="s">
        <v>75</v>
      </c>
      <c r="B17" s="20">
        <v>718601</v>
      </c>
      <c r="C17" s="21">
        <v>448736</v>
      </c>
      <c r="D17" s="11">
        <f t="shared" si="0"/>
        <v>0.62445780064319423</v>
      </c>
      <c r="E17" s="21">
        <v>2490</v>
      </c>
      <c r="F17" s="11">
        <f t="shared" si="1"/>
        <v>3.4650661493652248E-3</v>
      </c>
      <c r="G17" s="21">
        <v>500</v>
      </c>
      <c r="H17" s="11">
        <f t="shared" si="2"/>
        <v>6.9579641553518573E-4</v>
      </c>
    </row>
    <row r="18" spans="1:8" x14ac:dyDescent="0.45">
      <c r="A18" s="12" t="s">
        <v>76</v>
      </c>
      <c r="B18" s="20">
        <v>784774</v>
      </c>
      <c r="C18" s="21">
        <v>525306</v>
      </c>
      <c r="D18" s="11">
        <f t="shared" si="0"/>
        <v>0.66937232884881503</v>
      </c>
      <c r="E18" s="21">
        <v>1889</v>
      </c>
      <c r="F18" s="11">
        <f t="shared" si="1"/>
        <v>2.4070624154215099E-3</v>
      </c>
      <c r="G18" s="21">
        <v>326</v>
      </c>
      <c r="H18" s="11">
        <f t="shared" si="2"/>
        <v>4.1540621886046176E-4</v>
      </c>
    </row>
    <row r="19" spans="1:8" x14ac:dyDescent="0.45">
      <c r="A19" s="12" t="s">
        <v>77</v>
      </c>
      <c r="B19" s="20">
        <v>694295.99999999988</v>
      </c>
      <c r="C19" s="21">
        <v>443098</v>
      </c>
      <c r="D19" s="11">
        <f t="shared" si="0"/>
        <v>0.63819754110638705</v>
      </c>
      <c r="E19" s="21">
        <v>1800</v>
      </c>
      <c r="F19" s="11">
        <f t="shared" si="1"/>
        <v>2.5925541843824541E-3</v>
      </c>
      <c r="G19" s="21">
        <v>446</v>
      </c>
      <c r="H19" s="11">
        <f t="shared" si="2"/>
        <v>6.4237731457476356E-4</v>
      </c>
    </row>
    <row r="20" spans="1:8" x14ac:dyDescent="0.45">
      <c r="A20" s="12" t="s">
        <v>78</v>
      </c>
      <c r="B20" s="20">
        <v>799966</v>
      </c>
      <c r="C20" s="21">
        <v>503046</v>
      </c>
      <c r="D20" s="11">
        <f t="shared" si="0"/>
        <v>0.62883422545458179</v>
      </c>
      <c r="E20" s="21">
        <v>2053</v>
      </c>
      <c r="F20" s="11">
        <f t="shared" si="1"/>
        <v>2.5663590702604861E-3</v>
      </c>
      <c r="G20" s="21">
        <v>390</v>
      </c>
      <c r="H20" s="11">
        <f t="shared" si="2"/>
        <v>4.8752071963058431E-4</v>
      </c>
    </row>
    <row r="21" spans="1:8" x14ac:dyDescent="0.45">
      <c r="A21" s="12" t="s">
        <v>79</v>
      </c>
      <c r="B21" s="20">
        <v>2300944</v>
      </c>
      <c r="C21" s="21">
        <v>1317749</v>
      </c>
      <c r="D21" s="11">
        <f t="shared" si="0"/>
        <v>0.57269929211662696</v>
      </c>
      <c r="E21" s="21">
        <v>7430</v>
      </c>
      <c r="F21" s="11">
        <f t="shared" si="1"/>
        <v>3.2291094437761196E-3</v>
      </c>
      <c r="G21" s="21">
        <v>1807</v>
      </c>
      <c r="H21" s="11">
        <f t="shared" si="2"/>
        <v>7.8532984722792039E-4</v>
      </c>
    </row>
    <row r="22" spans="1:8" x14ac:dyDescent="0.45">
      <c r="A22" s="12" t="s">
        <v>80</v>
      </c>
      <c r="B22" s="20">
        <v>1400720</v>
      </c>
      <c r="C22" s="21">
        <v>793846</v>
      </c>
      <c r="D22" s="11">
        <f t="shared" si="0"/>
        <v>0.56674139014221259</v>
      </c>
      <c r="E22" s="21">
        <v>4676</v>
      </c>
      <c r="F22" s="11">
        <f t="shared" si="1"/>
        <v>3.3382831686561195E-3</v>
      </c>
      <c r="G22" s="21">
        <v>436</v>
      </c>
      <c r="H22" s="11">
        <f t="shared" si="2"/>
        <v>3.1126849049060485E-4</v>
      </c>
    </row>
    <row r="23" spans="1:8" x14ac:dyDescent="0.45">
      <c r="A23" s="12" t="s">
        <v>81</v>
      </c>
      <c r="B23" s="20">
        <v>2739963</v>
      </c>
      <c r="C23" s="21">
        <v>1420735</v>
      </c>
      <c r="D23" s="11">
        <f t="shared" si="0"/>
        <v>0.51852342531632722</v>
      </c>
      <c r="E23" s="21">
        <v>10976</v>
      </c>
      <c r="F23" s="11">
        <f t="shared" si="1"/>
        <v>4.0058935102408313E-3</v>
      </c>
      <c r="G23" s="21">
        <v>2295</v>
      </c>
      <c r="H23" s="11">
        <f t="shared" si="2"/>
        <v>8.3760255156730215E-4</v>
      </c>
    </row>
    <row r="24" spans="1:8" x14ac:dyDescent="0.45">
      <c r="A24" s="12" t="s">
        <v>82</v>
      </c>
      <c r="B24" s="20">
        <v>831479.00000000012</v>
      </c>
      <c r="C24" s="21">
        <v>470962</v>
      </c>
      <c r="D24" s="11">
        <f t="shared" si="0"/>
        <v>0.56641478618221253</v>
      </c>
      <c r="E24" s="21">
        <v>4210</v>
      </c>
      <c r="F24" s="11">
        <f t="shared" si="1"/>
        <v>5.0632667812416186E-3</v>
      </c>
      <c r="G24" s="21">
        <v>1137</v>
      </c>
      <c r="H24" s="11">
        <f t="shared" si="2"/>
        <v>1.3674428337937577E-3</v>
      </c>
    </row>
    <row r="25" spans="1:8" x14ac:dyDescent="0.45">
      <c r="A25" s="12" t="s">
        <v>83</v>
      </c>
      <c r="B25" s="20">
        <v>1526835</v>
      </c>
      <c r="C25" s="21">
        <v>863569</v>
      </c>
      <c r="D25" s="11">
        <f t="shared" si="0"/>
        <v>0.56559418666719063</v>
      </c>
      <c r="E25" s="21">
        <v>5086</v>
      </c>
      <c r="F25" s="11">
        <f t="shared" si="1"/>
        <v>3.331073757151231E-3</v>
      </c>
      <c r="G25" s="21">
        <v>1167</v>
      </c>
      <c r="H25" s="11">
        <f t="shared" si="2"/>
        <v>7.6432620420674143E-4</v>
      </c>
    </row>
    <row r="26" spans="1:8" x14ac:dyDescent="0.45">
      <c r="A26" s="12" t="s">
        <v>84</v>
      </c>
      <c r="B26" s="20">
        <v>708155</v>
      </c>
      <c r="C26" s="21">
        <v>409080</v>
      </c>
      <c r="D26" s="11">
        <f t="shared" si="0"/>
        <v>0.57767014283596108</v>
      </c>
      <c r="E26" s="21">
        <v>2784</v>
      </c>
      <c r="F26" s="11">
        <f t="shared" si="1"/>
        <v>3.9313427145187142E-3</v>
      </c>
      <c r="G26" s="21">
        <v>782</v>
      </c>
      <c r="H26" s="11">
        <f t="shared" si="2"/>
        <v>1.1042780182304722E-3</v>
      </c>
    </row>
    <row r="27" spans="1:8" x14ac:dyDescent="0.45">
      <c r="A27" s="12" t="s">
        <v>85</v>
      </c>
      <c r="B27" s="20">
        <v>1194817</v>
      </c>
      <c r="C27" s="21">
        <v>682623</v>
      </c>
      <c r="D27" s="11">
        <f t="shared" si="0"/>
        <v>0.57132012684787714</v>
      </c>
      <c r="E27" s="21">
        <v>3315</v>
      </c>
      <c r="F27" s="11">
        <f t="shared" si="1"/>
        <v>2.7744834564623704E-3</v>
      </c>
      <c r="G27" s="21">
        <v>866</v>
      </c>
      <c r="H27" s="11">
        <f t="shared" si="2"/>
        <v>7.2479718651475493E-4</v>
      </c>
    </row>
    <row r="28" spans="1:8" x14ac:dyDescent="0.45">
      <c r="A28" s="12" t="s">
        <v>86</v>
      </c>
      <c r="B28" s="20">
        <v>944709</v>
      </c>
      <c r="C28" s="21">
        <v>574307</v>
      </c>
      <c r="D28" s="11">
        <f t="shared" si="0"/>
        <v>0.60791947573273886</v>
      </c>
      <c r="E28" s="21">
        <v>2651</v>
      </c>
      <c r="F28" s="11">
        <f t="shared" si="1"/>
        <v>2.8061551229002792E-3</v>
      </c>
      <c r="G28" s="21">
        <v>183</v>
      </c>
      <c r="H28" s="11">
        <f t="shared" si="2"/>
        <v>1.9371044416852175E-4</v>
      </c>
    </row>
    <row r="29" spans="1:8" x14ac:dyDescent="0.45">
      <c r="A29" s="12" t="s">
        <v>87</v>
      </c>
      <c r="B29" s="20">
        <v>1562767</v>
      </c>
      <c r="C29" s="21">
        <v>875375</v>
      </c>
      <c r="D29" s="11">
        <f t="shared" si="0"/>
        <v>0.56014428254499871</v>
      </c>
      <c r="E29" s="21">
        <v>3791</v>
      </c>
      <c r="F29" s="11">
        <f t="shared" si="1"/>
        <v>2.4258254749428419E-3</v>
      </c>
      <c r="G29" s="21">
        <v>616</v>
      </c>
      <c r="H29" s="11">
        <f t="shared" si="2"/>
        <v>3.9417264377863113E-4</v>
      </c>
    </row>
    <row r="30" spans="1:8" x14ac:dyDescent="0.45">
      <c r="A30" s="12" t="s">
        <v>88</v>
      </c>
      <c r="B30" s="20">
        <v>732702</v>
      </c>
      <c r="C30" s="21">
        <v>451617</v>
      </c>
      <c r="D30" s="11">
        <f t="shared" si="0"/>
        <v>0.61637200389790114</v>
      </c>
      <c r="E30" s="21">
        <v>1836</v>
      </c>
      <c r="F30" s="11">
        <f t="shared" si="1"/>
        <v>2.5057936241473342E-3</v>
      </c>
      <c r="G30" s="21">
        <v>343</v>
      </c>
      <c r="H30" s="11">
        <f t="shared" si="2"/>
        <v>4.6813029034996492E-4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44750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5690823</v>
      </c>
      <c r="D39" s="11">
        <f>C39/$B39</f>
        <v>0.59448071575573325</v>
      </c>
      <c r="E39" s="21">
        <v>31040</v>
      </c>
      <c r="F39" s="11">
        <f>E39/$B39</f>
        <v>3.2425330074504089E-3</v>
      </c>
      <c r="G39" s="21">
        <v>6243</v>
      </c>
      <c r="H39" s="11">
        <f>G39/$B39</f>
        <v>6.5216280816729716E-4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F17" sqref="F17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44753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接種回数（7月10日まで）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286859784</v>
      </c>
      <c r="C7" s="32">
        <f>SUM(C8:C54)</f>
        <v>103773989</v>
      </c>
      <c r="D7" s="31">
        <f t="shared" ref="D7:D54" si="0">C7/W7</f>
        <v>0.81940833443714034</v>
      </c>
      <c r="E7" s="32">
        <f>SUM(E8:E54)</f>
        <v>102367943</v>
      </c>
      <c r="F7" s="31">
        <f t="shared" ref="F7:F54" si="1">E7/W7</f>
        <v>0.80830607439968527</v>
      </c>
      <c r="G7" s="32">
        <f>SUM(G8:G54)</f>
        <v>78414852</v>
      </c>
      <c r="H7" s="31">
        <f>G7/W7</f>
        <v>0.61917040957589931</v>
      </c>
      <c r="I7" s="32">
        <f>SUM(I8:I54)</f>
        <v>1032625</v>
      </c>
      <c r="J7" s="32">
        <f t="shared" ref="J7" si="2">SUM(J8:J54)</f>
        <v>5280363</v>
      </c>
      <c r="K7" s="32">
        <f t="shared" ref="K7:Q7" si="3">SUM(K8:K54)</f>
        <v>23259093</v>
      </c>
      <c r="L7" s="32">
        <f t="shared" si="3"/>
        <v>25458688</v>
      </c>
      <c r="M7" s="32">
        <f t="shared" si="3"/>
        <v>13726012</v>
      </c>
      <c r="N7" s="32">
        <f t="shared" si="3"/>
        <v>6539096</v>
      </c>
      <c r="O7" s="32">
        <f t="shared" si="3"/>
        <v>2696633</v>
      </c>
      <c r="P7" s="32">
        <f t="shared" si="3"/>
        <v>422342</v>
      </c>
      <c r="Q7" s="61">
        <f t="shared" si="3"/>
        <v>2303000</v>
      </c>
      <c r="R7" s="62">
        <f>Q7/W7</f>
        <v>1.818468589666274E-2</v>
      </c>
      <c r="S7" s="61">
        <f t="shared" ref="S7:U7" si="4">SUM(S8:S54)</f>
        <v>6448</v>
      </c>
      <c r="T7" s="61">
        <f t="shared" ref="T7" si="5">SUM(T8:T54)</f>
        <v>717371</v>
      </c>
      <c r="U7" s="61">
        <f t="shared" si="4"/>
        <v>1579181</v>
      </c>
      <c r="W7" s="1">
        <v>126645025</v>
      </c>
    </row>
    <row r="8" spans="1:23" x14ac:dyDescent="0.45">
      <c r="A8" s="33" t="s">
        <v>13</v>
      </c>
      <c r="B8" s="32">
        <f>C8+E8+G8+Q8</f>
        <v>12005771</v>
      </c>
      <c r="C8" s="34">
        <f>SUM(一般接種!D7+一般接種!G7+一般接種!J7+一般接種!M7+医療従事者等!C5)</f>
        <v>4321401</v>
      </c>
      <c r="D8" s="30">
        <f t="shared" si="0"/>
        <v>0.82680873217269424</v>
      </c>
      <c r="E8" s="34">
        <f>SUM(一般接種!E7+一般接種!H7+一般接種!K7+一般接種!N7+医療従事者等!D5)</f>
        <v>4257568</v>
      </c>
      <c r="F8" s="31">
        <f t="shared" si="1"/>
        <v>0.81459563697491466</v>
      </c>
      <c r="G8" s="29">
        <f>SUM(I8:P8)</f>
        <v>3360667</v>
      </c>
      <c r="H8" s="31">
        <f t="shared" ref="H8:H54" si="6">G8/W8</f>
        <v>0.64299259002453413</v>
      </c>
      <c r="I8" s="35">
        <v>42022</v>
      </c>
      <c r="J8" s="35">
        <v>230976</v>
      </c>
      <c r="K8" s="35">
        <v>922708</v>
      </c>
      <c r="L8" s="35">
        <v>1074785</v>
      </c>
      <c r="M8" s="35">
        <v>655011</v>
      </c>
      <c r="N8" s="35">
        <v>304912</v>
      </c>
      <c r="O8" s="35">
        <v>118865</v>
      </c>
      <c r="P8" s="35">
        <v>11388</v>
      </c>
      <c r="Q8" s="35">
        <f>SUM(S8:U8)</f>
        <v>66135</v>
      </c>
      <c r="R8" s="63">
        <f t="shared" ref="R8:R54" si="7">Q8/W8</f>
        <v>1.2653534236290761E-2</v>
      </c>
      <c r="S8" s="35">
        <v>128</v>
      </c>
      <c r="T8" s="35">
        <v>24638</v>
      </c>
      <c r="U8" s="35">
        <v>41369</v>
      </c>
      <c r="W8" s="1">
        <v>5226603</v>
      </c>
    </row>
    <row r="9" spans="1:23" x14ac:dyDescent="0.45">
      <c r="A9" s="33" t="s">
        <v>14</v>
      </c>
      <c r="B9" s="32">
        <f>C9+E9+G9+Q9</f>
        <v>3055663</v>
      </c>
      <c r="C9" s="34">
        <f>SUM(一般接種!D8+一般接種!G8+一般接種!J8+一般接種!M8+医療従事者等!C6)</f>
        <v>1094819</v>
      </c>
      <c r="D9" s="30">
        <f t="shared" si="0"/>
        <v>0.86916954783802991</v>
      </c>
      <c r="E9" s="34">
        <f>SUM(一般接種!E8+一般接種!H8+一般接種!K8+一般接種!N8+医療従事者等!D6)</f>
        <v>1080092</v>
      </c>
      <c r="F9" s="31">
        <f t="shared" si="1"/>
        <v>0.85747788014591764</v>
      </c>
      <c r="G9" s="29">
        <f t="shared" ref="G9:G54" si="8">SUM(I9:P9)</f>
        <v>864894</v>
      </c>
      <c r="H9" s="31">
        <f t="shared" si="6"/>
        <v>0.68663361423927149</v>
      </c>
      <c r="I9" s="35">
        <v>10705</v>
      </c>
      <c r="J9" s="35">
        <v>43901</v>
      </c>
      <c r="K9" s="35">
        <v>228179</v>
      </c>
      <c r="L9" s="35">
        <v>263714</v>
      </c>
      <c r="M9" s="35">
        <v>181502</v>
      </c>
      <c r="N9" s="35">
        <v>92001</v>
      </c>
      <c r="O9" s="35">
        <v>40808</v>
      </c>
      <c r="P9" s="35">
        <v>4084</v>
      </c>
      <c r="Q9" s="35">
        <f t="shared" ref="Q9:Q54" si="9">SUM(S9:U9)</f>
        <v>15858</v>
      </c>
      <c r="R9" s="63">
        <f t="shared" si="7"/>
        <v>1.258956109604919E-2</v>
      </c>
      <c r="S9" s="35">
        <v>68</v>
      </c>
      <c r="T9" s="35">
        <v>5484</v>
      </c>
      <c r="U9" s="35">
        <v>10306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2975925</v>
      </c>
      <c r="C10" s="34">
        <f>SUM(一般接種!D9+一般接種!G9+一般接種!J9+一般接種!M9+医療従事者等!C7)</f>
        <v>1060110</v>
      </c>
      <c r="D10" s="30">
        <f t="shared" si="0"/>
        <v>0.86835683796914054</v>
      </c>
      <c r="E10" s="34">
        <f>SUM(一般接種!E9+一般接種!H9+一般接種!K9+一般接種!N9+医療従事者等!D7)</f>
        <v>1044621</v>
      </c>
      <c r="F10" s="31">
        <f t="shared" si="1"/>
        <v>0.85566949508651136</v>
      </c>
      <c r="G10" s="29">
        <f t="shared" si="8"/>
        <v>852645</v>
      </c>
      <c r="H10" s="31">
        <f t="shared" si="6"/>
        <v>0.69841819821546614</v>
      </c>
      <c r="I10" s="35">
        <v>10377</v>
      </c>
      <c r="J10" s="35">
        <v>47631</v>
      </c>
      <c r="K10" s="35">
        <v>221385</v>
      </c>
      <c r="L10" s="35">
        <v>256534</v>
      </c>
      <c r="M10" s="35">
        <v>168493</v>
      </c>
      <c r="N10" s="35">
        <v>106687</v>
      </c>
      <c r="O10" s="35">
        <v>38464</v>
      </c>
      <c r="P10" s="35">
        <v>3074</v>
      </c>
      <c r="Q10" s="35">
        <f t="shared" si="9"/>
        <v>18549</v>
      </c>
      <c r="R10" s="63">
        <f t="shared" si="7"/>
        <v>1.5193848739743599E-2</v>
      </c>
      <c r="S10" s="35">
        <v>6</v>
      </c>
      <c r="T10" s="35">
        <v>4791</v>
      </c>
      <c r="U10" s="35">
        <v>13752</v>
      </c>
      <c r="W10" s="1">
        <v>1220823</v>
      </c>
    </row>
    <row r="11" spans="1:23" x14ac:dyDescent="0.45">
      <c r="A11" s="33" t="s">
        <v>16</v>
      </c>
      <c r="B11" s="32">
        <f t="shared" si="10"/>
        <v>5371164</v>
      </c>
      <c r="C11" s="34">
        <f>SUM(一般接種!D10+一般接種!G10+一般接種!J10+一般接種!M10+医療従事者等!C8)</f>
        <v>1935626</v>
      </c>
      <c r="D11" s="30">
        <f t="shared" si="0"/>
        <v>0.84821881262354903</v>
      </c>
      <c r="E11" s="34">
        <f>SUM(一般接種!E10+一般接種!H10+一般接種!K10+一般接種!N10+医療従事者等!D8)</f>
        <v>1901491</v>
      </c>
      <c r="F11" s="31">
        <f t="shared" si="1"/>
        <v>0.83326037066786918</v>
      </c>
      <c r="G11" s="29">
        <f t="shared" si="8"/>
        <v>1484095</v>
      </c>
      <c r="H11" s="31">
        <f t="shared" si="6"/>
        <v>0.65035151352613885</v>
      </c>
      <c r="I11" s="35">
        <v>18826</v>
      </c>
      <c r="J11" s="35">
        <v>125045</v>
      </c>
      <c r="K11" s="35">
        <v>459916</v>
      </c>
      <c r="L11" s="35">
        <v>393716</v>
      </c>
      <c r="M11" s="35">
        <v>269575</v>
      </c>
      <c r="N11" s="35">
        <v>150892</v>
      </c>
      <c r="O11" s="35">
        <v>59392</v>
      </c>
      <c r="P11" s="35">
        <v>6733</v>
      </c>
      <c r="Q11" s="35">
        <f t="shared" si="9"/>
        <v>49952</v>
      </c>
      <c r="R11" s="63">
        <f t="shared" si="7"/>
        <v>2.1889676067676049E-2</v>
      </c>
      <c r="S11" s="35">
        <v>23</v>
      </c>
      <c r="T11" s="35">
        <v>23586</v>
      </c>
      <c r="U11" s="35">
        <v>26343</v>
      </c>
      <c r="W11" s="1">
        <v>2281989</v>
      </c>
    </row>
    <row r="12" spans="1:23" x14ac:dyDescent="0.45">
      <c r="A12" s="33" t="s">
        <v>17</v>
      </c>
      <c r="B12" s="32">
        <f t="shared" si="10"/>
        <v>2411618</v>
      </c>
      <c r="C12" s="34">
        <f>SUM(一般接種!D11+一般接種!G11+一般接種!J11+一般接種!M11+医療従事者等!C9)</f>
        <v>855898</v>
      </c>
      <c r="D12" s="30">
        <f t="shared" si="0"/>
        <v>0.88119898526492657</v>
      </c>
      <c r="E12" s="34">
        <f>SUM(一般接種!E11+一般接種!H11+一般接種!K11+一般接種!N11+医療従事者等!D9)</f>
        <v>845495</v>
      </c>
      <c r="F12" s="31">
        <f t="shared" si="1"/>
        <v>0.87048846480137709</v>
      </c>
      <c r="G12" s="29">
        <f t="shared" si="8"/>
        <v>704903</v>
      </c>
      <c r="H12" s="31">
        <f t="shared" si="6"/>
        <v>0.72574046009010718</v>
      </c>
      <c r="I12" s="35">
        <v>4879</v>
      </c>
      <c r="J12" s="35">
        <v>29696</v>
      </c>
      <c r="K12" s="35">
        <v>127361</v>
      </c>
      <c r="L12" s="35">
        <v>229218</v>
      </c>
      <c r="M12" s="35">
        <v>189210</v>
      </c>
      <c r="N12" s="35">
        <v>89799</v>
      </c>
      <c r="O12" s="35">
        <v>30743</v>
      </c>
      <c r="P12" s="35">
        <v>3997</v>
      </c>
      <c r="Q12" s="35">
        <f t="shared" si="9"/>
        <v>5322</v>
      </c>
      <c r="R12" s="63">
        <f t="shared" si="7"/>
        <v>5.4793223019331035E-3</v>
      </c>
      <c r="S12" s="35">
        <v>3</v>
      </c>
      <c r="T12" s="35">
        <v>1404</v>
      </c>
      <c r="U12" s="35">
        <v>3915</v>
      </c>
      <c r="W12" s="1">
        <v>971288</v>
      </c>
    </row>
    <row r="13" spans="1:23" x14ac:dyDescent="0.45">
      <c r="A13" s="33" t="s">
        <v>18</v>
      </c>
      <c r="B13" s="32">
        <f t="shared" si="10"/>
        <v>2627505</v>
      </c>
      <c r="C13" s="34">
        <f>SUM(一般接種!D12+一般接種!G12+一般接種!J12+一般接種!M12+医療従事者等!C10)</f>
        <v>934048</v>
      </c>
      <c r="D13" s="30">
        <f t="shared" si="0"/>
        <v>0.87329953756771461</v>
      </c>
      <c r="E13" s="34">
        <f>SUM(一般接種!E12+一般接種!H12+一般接種!K12+一般接種!N12+医療従事者等!D10)</f>
        <v>924715</v>
      </c>
      <c r="F13" s="31">
        <f t="shared" si="1"/>
        <v>0.86457353570900985</v>
      </c>
      <c r="G13" s="29">
        <f t="shared" si="8"/>
        <v>756211</v>
      </c>
      <c r="H13" s="31">
        <f t="shared" si="6"/>
        <v>0.70702867154966242</v>
      </c>
      <c r="I13" s="35">
        <v>9650</v>
      </c>
      <c r="J13" s="35">
        <v>34699</v>
      </c>
      <c r="K13" s="35">
        <v>192779</v>
      </c>
      <c r="L13" s="35">
        <v>270800</v>
      </c>
      <c r="M13" s="35">
        <v>142434</v>
      </c>
      <c r="N13" s="35">
        <v>77090</v>
      </c>
      <c r="O13" s="35">
        <v>25559</v>
      </c>
      <c r="P13" s="35">
        <v>3200</v>
      </c>
      <c r="Q13" s="35">
        <f t="shared" si="9"/>
        <v>12531</v>
      </c>
      <c r="R13" s="63">
        <f t="shared" si="7"/>
        <v>1.1716010853040778E-2</v>
      </c>
      <c r="S13" s="35">
        <v>2</v>
      </c>
      <c r="T13" s="35">
        <v>3269</v>
      </c>
      <c r="U13" s="35">
        <v>9260</v>
      </c>
      <c r="W13" s="1">
        <v>1069562</v>
      </c>
    </row>
    <row r="14" spans="1:23" x14ac:dyDescent="0.45">
      <c r="A14" s="33" t="s">
        <v>19</v>
      </c>
      <c r="B14" s="32">
        <f t="shared" si="10"/>
        <v>4491114</v>
      </c>
      <c r="C14" s="34">
        <f>SUM(一般接種!D13+一般接種!G13+一般接種!J13+一般接種!M13+医療従事者等!C11)</f>
        <v>1596958</v>
      </c>
      <c r="D14" s="30">
        <f t="shared" si="0"/>
        <v>0.85763018250227308</v>
      </c>
      <c r="E14" s="34">
        <f>SUM(一般接種!E13+一般接種!H13+一般接種!K13+一般接種!N13+医療従事者等!D11)</f>
        <v>1577000</v>
      </c>
      <c r="F14" s="31">
        <f t="shared" si="1"/>
        <v>0.84691193995464165</v>
      </c>
      <c r="G14" s="29">
        <f t="shared" si="8"/>
        <v>1279690</v>
      </c>
      <c r="H14" s="31">
        <f t="shared" si="6"/>
        <v>0.6872446039572323</v>
      </c>
      <c r="I14" s="35">
        <v>19046</v>
      </c>
      <c r="J14" s="35">
        <v>75410</v>
      </c>
      <c r="K14" s="35">
        <v>345779</v>
      </c>
      <c r="L14" s="35">
        <v>418932</v>
      </c>
      <c r="M14" s="35">
        <v>236612</v>
      </c>
      <c r="N14" s="35">
        <v>128703</v>
      </c>
      <c r="O14" s="35">
        <v>48575</v>
      </c>
      <c r="P14" s="35">
        <v>6633</v>
      </c>
      <c r="Q14" s="35">
        <f t="shared" si="9"/>
        <v>37466</v>
      </c>
      <c r="R14" s="63">
        <f t="shared" si="7"/>
        <v>2.0120737312834879E-2</v>
      </c>
      <c r="S14" s="35">
        <v>119</v>
      </c>
      <c r="T14" s="35">
        <v>12779</v>
      </c>
      <c r="U14" s="35">
        <v>24568</v>
      </c>
      <c r="W14" s="1">
        <v>1862059</v>
      </c>
    </row>
    <row r="15" spans="1:23" x14ac:dyDescent="0.45">
      <c r="A15" s="33" t="s">
        <v>20</v>
      </c>
      <c r="B15" s="32">
        <f t="shared" si="10"/>
        <v>6922026</v>
      </c>
      <c r="C15" s="34">
        <f>SUM(一般接種!D14+一般接種!G14+一般接種!J14+一般接種!M14+医療従事者等!C12)</f>
        <v>2475634</v>
      </c>
      <c r="D15" s="30">
        <f t="shared" si="0"/>
        <v>0.85141358645653309</v>
      </c>
      <c r="E15" s="34">
        <f>SUM(一般接種!E14+一般接種!H14+一般接種!K14+一般接種!N14+医療従事者等!D12)</f>
        <v>2442692</v>
      </c>
      <c r="F15" s="31">
        <f t="shared" si="1"/>
        <v>0.84008425976080547</v>
      </c>
      <c r="G15" s="29">
        <f t="shared" si="8"/>
        <v>1921172</v>
      </c>
      <c r="H15" s="31">
        <f t="shared" si="6"/>
        <v>0.6607244619842314</v>
      </c>
      <c r="I15" s="35">
        <v>21239</v>
      </c>
      <c r="J15" s="35">
        <v>141833</v>
      </c>
      <c r="K15" s="35">
        <v>555190</v>
      </c>
      <c r="L15" s="35">
        <v>592906</v>
      </c>
      <c r="M15" s="35">
        <v>346858</v>
      </c>
      <c r="N15" s="35">
        <v>181220</v>
      </c>
      <c r="O15" s="35">
        <v>71080</v>
      </c>
      <c r="P15" s="35">
        <v>10846</v>
      </c>
      <c r="Q15" s="35">
        <f t="shared" si="9"/>
        <v>82528</v>
      </c>
      <c r="R15" s="63">
        <f t="shared" si="7"/>
        <v>2.8382814447969598E-2</v>
      </c>
      <c r="S15" s="35">
        <v>88</v>
      </c>
      <c r="T15" s="35">
        <v>26217</v>
      </c>
      <c r="U15" s="35">
        <v>56223</v>
      </c>
      <c r="W15" s="1">
        <v>2907675</v>
      </c>
    </row>
    <row r="16" spans="1:23" x14ac:dyDescent="0.45">
      <c r="A16" s="36" t="s">
        <v>21</v>
      </c>
      <c r="B16" s="32">
        <f t="shared" si="10"/>
        <v>4562141</v>
      </c>
      <c r="C16" s="34">
        <f>SUM(一般接種!D15+一般接種!G15+一般接種!J15+一般接種!M15+医療従事者等!C13)</f>
        <v>1633439</v>
      </c>
      <c r="D16" s="30">
        <f t="shared" si="0"/>
        <v>0.83534732773482268</v>
      </c>
      <c r="E16" s="34">
        <f>SUM(一般接種!E15+一般接種!H15+一般接種!K15+一般接種!N15+医療従事者等!D13)</f>
        <v>1613266</v>
      </c>
      <c r="F16" s="31">
        <f t="shared" si="1"/>
        <v>0.8250307737389927</v>
      </c>
      <c r="G16" s="29">
        <f t="shared" si="8"/>
        <v>1275464</v>
      </c>
      <c r="H16" s="31">
        <f t="shared" si="6"/>
        <v>0.65227746124707919</v>
      </c>
      <c r="I16" s="35">
        <v>14822</v>
      </c>
      <c r="J16" s="35">
        <v>72256</v>
      </c>
      <c r="K16" s="35">
        <v>367006</v>
      </c>
      <c r="L16" s="35">
        <v>347729</v>
      </c>
      <c r="M16" s="35">
        <v>253702</v>
      </c>
      <c r="N16" s="35">
        <v>147763</v>
      </c>
      <c r="O16" s="35">
        <v>62921</v>
      </c>
      <c r="P16" s="35">
        <v>9265</v>
      </c>
      <c r="Q16" s="35">
        <f t="shared" si="9"/>
        <v>39972</v>
      </c>
      <c r="R16" s="63">
        <f t="shared" si="7"/>
        <v>2.0441842875195421E-2</v>
      </c>
      <c r="S16" s="35">
        <v>228</v>
      </c>
      <c r="T16" s="35">
        <v>8799</v>
      </c>
      <c r="U16" s="35">
        <v>30945</v>
      </c>
      <c r="W16" s="1">
        <v>1955401</v>
      </c>
    </row>
    <row r="17" spans="1:23" x14ac:dyDescent="0.45">
      <c r="A17" s="33" t="s">
        <v>22</v>
      </c>
      <c r="B17" s="32">
        <f t="shared" si="10"/>
        <v>4505343</v>
      </c>
      <c r="C17" s="34">
        <f>SUM(一般接種!D16+一般接種!G16+一般接種!J16+一般接種!M16+医療従事者等!C14)</f>
        <v>1613643</v>
      </c>
      <c r="D17" s="30">
        <f t="shared" si="0"/>
        <v>0.8240856830163511</v>
      </c>
      <c r="E17" s="34">
        <f>SUM(一般接種!E16+一般接種!H16+一般接種!K16+一般接種!N16+医療従事者等!D14)</f>
        <v>1589056</v>
      </c>
      <c r="F17" s="31">
        <f t="shared" si="1"/>
        <v>0.81152912949842726</v>
      </c>
      <c r="G17" s="29">
        <f t="shared" si="8"/>
        <v>1264903</v>
      </c>
      <c r="H17" s="31">
        <f t="shared" si="6"/>
        <v>0.64598455340148442</v>
      </c>
      <c r="I17" s="35">
        <v>16327</v>
      </c>
      <c r="J17" s="35">
        <v>72068</v>
      </c>
      <c r="K17" s="35">
        <v>402418</v>
      </c>
      <c r="L17" s="35">
        <v>435511</v>
      </c>
      <c r="M17" s="35">
        <v>217626</v>
      </c>
      <c r="N17" s="35">
        <v>78338</v>
      </c>
      <c r="O17" s="35">
        <v>37972</v>
      </c>
      <c r="P17" s="35">
        <v>4643</v>
      </c>
      <c r="Q17" s="35">
        <f t="shared" si="9"/>
        <v>37741</v>
      </c>
      <c r="R17" s="63">
        <f t="shared" si="7"/>
        <v>1.9274286668563061E-2</v>
      </c>
      <c r="S17" s="35">
        <v>51</v>
      </c>
      <c r="T17" s="35">
        <v>6760</v>
      </c>
      <c r="U17" s="35">
        <v>30930</v>
      </c>
      <c r="W17" s="1">
        <v>1958101</v>
      </c>
    </row>
    <row r="18" spans="1:23" x14ac:dyDescent="0.45">
      <c r="A18" s="33" t="s">
        <v>23</v>
      </c>
      <c r="B18" s="32">
        <f t="shared" si="10"/>
        <v>16905851</v>
      </c>
      <c r="C18" s="34">
        <f>SUM(一般接種!D17+一般接種!G17+一般接種!J17+一般接種!M17+医療従事者等!C15)</f>
        <v>6132280</v>
      </c>
      <c r="D18" s="30">
        <f t="shared" si="0"/>
        <v>0.82938148575583404</v>
      </c>
      <c r="E18" s="34">
        <f>SUM(一般接種!E17+一般接種!H17+一般接種!K17+一般接種!N17+医療従事者等!D15)</f>
        <v>6046182</v>
      </c>
      <c r="F18" s="31">
        <f t="shared" si="1"/>
        <v>0.81773686301182924</v>
      </c>
      <c r="G18" s="29">
        <f t="shared" si="8"/>
        <v>4597078</v>
      </c>
      <c r="H18" s="31">
        <f t="shared" si="6"/>
        <v>0.62174776457948078</v>
      </c>
      <c r="I18" s="35">
        <v>49570</v>
      </c>
      <c r="J18" s="35">
        <v>270162</v>
      </c>
      <c r="K18" s="35">
        <v>1315551</v>
      </c>
      <c r="L18" s="35">
        <v>1416025</v>
      </c>
      <c r="M18" s="35">
        <v>837245</v>
      </c>
      <c r="N18" s="35">
        <v>477428</v>
      </c>
      <c r="O18" s="35">
        <v>201151</v>
      </c>
      <c r="P18" s="35">
        <v>29946</v>
      </c>
      <c r="Q18" s="35">
        <f t="shared" si="9"/>
        <v>130311</v>
      </c>
      <c r="R18" s="63">
        <f t="shared" si="7"/>
        <v>1.7624363334734959E-2</v>
      </c>
      <c r="S18" s="35">
        <v>218</v>
      </c>
      <c r="T18" s="35">
        <v>43380</v>
      </c>
      <c r="U18" s="35">
        <v>86713</v>
      </c>
      <c r="W18" s="1">
        <v>7393799</v>
      </c>
    </row>
    <row r="19" spans="1:23" x14ac:dyDescent="0.45">
      <c r="A19" s="33" t="s">
        <v>24</v>
      </c>
      <c r="B19" s="32">
        <f t="shared" si="10"/>
        <v>14551454</v>
      </c>
      <c r="C19" s="34">
        <f>SUM(一般接種!D18+一般接種!G18+一般接種!J18+一般接種!M18+医療従事者等!C16)</f>
        <v>5233855</v>
      </c>
      <c r="D19" s="30">
        <f t="shared" si="0"/>
        <v>0.8277628338424885</v>
      </c>
      <c r="E19" s="34">
        <f>SUM(一般接種!E18+一般接種!H18+一般接種!K18+一般接種!N18+医療従事者等!D16)</f>
        <v>5169736</v>
      </c>
      <c r="F19" s="31">
        <f t="shared" si="1"/>
        <v>0.81762206281555971</v>
      </c>
      <c r="G19" s="29">
        <f t="shared" si="8"/>
        <v>4014716</v>
      </c>
      <c r="H19" s="31">
        <f t="shared" si="6"/>
        <v>0.63494932382207381</v>
      </c>
      <c r="I19" s="35">
        <v>43121</v>
      </c>
      <c r="J19" s="35">
        <v>213722</v>
      </c>
      <c r="K19" s="35">
        <v>1088692</v>
      </c>
      <c r="L19" s="35">
        <v>1323236</v>
      </c>
      <c r="M19" s="35">
        <v>754622</v>
      </c>
      <c r="N19" s="35">
        <v>393736</v>
      </c>
      <c r="O19" s="35">
        <v>167957</v>
      </c>
      <c r="P19" s="35">
        <v>29630</v>
      </c>
      <c r="Q19" s="35">
        <f t="shared" si="9"/>
        <v>133147</v>
      </c>
      <c r="R19" s="63">
        <f t="shared" si="7"/>
        <v>2.1057927290233647E-2</v>
      </c>
      <c r="S19" s="35">
        <v>248</v>
      </c>
      <c r="T19" s="35">
        <v>34672</v>
      </c>
      <c r="U19" s="35">
        <v>98227</v>
      </c>
      <c r="W19" s="1">
        <v>6322892</v>
      </c>
    </row>
    <row r="20" spans="1:23" x14ac:dyDescent="0.45">
      <c r="A20" s="33" t="s">
        <v>25</v>
      </c>
      <c r="B20" s="32">
        <f t="shared" si="10"/>
        <v>31233370</v>
      </c>
      <c r="C20" s="34">
        <f>SUM(一般接種!D19+一般接種!G19+一般接種!J19+一般接種!M19+医療従事者等!C17)</f>
        <v>11304814</v>
      </c>
      <c r="D20" s="30">
        <f t="shared" si="0"/>
        <v>0.81662539407970436</v>
      </c>
      <c r="E20" s="34">
        <f>SUM(一般接種!E19+一般接種!H19+一般接種!K19+一般接種!N19+医療従事者等!D17)</f>
        <v>11161301</v>
      </c>
      <c r="F20" s="31">
        <f t="shared" si="1"/>
        <v>0.80625845127281159</v>
      </c>
      <c r="G20" s="29">
        <f t="shared" si="8"/>
        <v>8355513</v>
      </c>
      <c r="H20" s="31">
        <f t="shared" si="6"/>
        <v>0.60357685640498759</v>
      </c>
      <c r="I20" s="35">
        <v>103549</v>
      </c>
      <c r="J20" s="35">
        <v>611037</v>
      </c>
      <c r="K20" s="35">
        <v>2637574</v>
      </c>
      <c r="L20" s="35">
        <v>2937423</v>
      </c>
      <c r="M20" s="35">
        <v>1266605</v>
      </c>
      <c r="N20" s="35">
        <v>517307</v>
      </c>
      <c r="O20" s="35">
        <v>233142</v>
      </c>
      <c r="P20" s="35">
        <v>48876</v>
      </c>
      <c r="Q20" s="35">
        <f t="shared" si="9"/>
        <v>411742</v>
      </c>
      <c r="R20" s="63">
        <f t="shared" si="7"/>
        <v>2.9742990287957471E-2</v>
      </c>
      <c r="S20" s="35">
        <v>1327</v>
      </c>
      <c r="T20" s="35">
        <v>138302</v>
      </c>
      <c r="U20" s="35">
        <v>272113</v>
      </c>
      <c r="W20" s="1">
        <v>13843329</v>
      </c>
    </row>
    <row r="21" spans="1:23" x14ac:dyDescent="0.45">
      <c r="A21" s="33" t="s">
        <v>26</v>
      </c>
      <c r="B21" s="32">
        <f t="shared" si="10"/>
        <v>20959784</v>
      </c>
      <c r="C21" s="34">
        <f>SUM(一般接種!D20+一般接種!G20+一般接種!J20+一般接種!M20+医療従事者等!C18)</f>
        <v>7612537</v>
      </c>
      <c r="D21" s="30">
        <f t="shared" si="0"/>
        <v>0.82563632526214703</v>
      </c>
      <c r="E21" s="34">
        <f>SUM(一般接種!E20+一般接種!H20+一般接種!K20+一般接種!N20+医療従事者等!D18)</f>
        <v>7522632</v>
      </c>
      <c r="F21" s="31">
        <f t="shared" si="1"/>
        <v>0.81588545852446248</v>
      </c>
      <c r="G21" s="29">
        <f t="shared" si="8"/>
        <v>5672075</v>
      </c>
      <c r="H21" s="31">
        <f t="shared" si="6"/>
        <v>0.6151787714938256</v>
      </c>
      <c r="I21" s="35">
        <v>51412</v>
      </c>
      <c r="J21" s="35">
        <v>305457</v>
      </c>
      <c r="K21" s="35">
        <v>1456685</v>
      </c>
      <c r="L21" s="35">
        <v>2054642</v>
      </c>
      <c r="M21" s="35">
        <v>1100062</v>
      </c>
      <c r="N21" s="35">
        <v>476308</v>
      </c>
      <c r="O21" s="35">
        <v>189103</v>
      </c>
      <c r="P21" s="35">
        <v>38406</v>
      </c>
      <c r="Q21" s="35">
        <f t="shared" si="9"/>
        <v>152540</v>
      </c>
      <c r="R21" s="63">
        <f t="shared" si="7"/>
        <v>1.6544098906250033E-2</v>
      </c>
      <c r="S21" s="35">
        <v>642</v>
      </c>
      <c r="T21" s="35">
        <v>45417</v>
      </c>
      <c r="U21" s="35">
        <v>106481</v>
      </c>
      <c r="W21" s="1">
        <v>9220206</v>
      </c>
    </row>
    <row r="22" spans="1:23" x14ac:dyDescent="0.45">
      <c r="A22" s="33" t="s">
        <v>27</v>
      </c>
      <c r="B22" s="32">
        <f t="shared" si="10"/>
        <v>5353688</v>
      </c>
      <c r="C22" s="34">
        <f>SUM(一般接種!D21+一般接種!G21+一般接種!J21+一般接種!M21+医療従事者等!C19)</f>
        <v>1903557</v>
      </c>
      <c r="D22" s="30">
        <f t="shared" si="0"/>
        <v>0.8601027302869092</v>
      </c>
      <c r="E22" s="34">
        <f>SUM(一般接種!E21+一般接種!H21+一般接種!K21+一般接種!N21+医療従事者等!D19)</f>
        <v>1871916</v>
      </c>
      <c r="F22" s="31">
        <f t="shared" si="1"/>
        <v>0.845806068569394</v>
      </c>
      <c r="G22" s="29">
        <f t="shared" si="8"/>
        <v>1556840</v>
      </c>
      <c r="H22" s="31">
        <f t="shared" si="6"/>
        <v>0.70344220562865822</v>
      </c>
      <c r="I22" s="35">
        <v>16813</v>
      </c>
      <c r="J22" s="35">
        <v>65015</v>
      </c>
      <c r="K22" s="35">
        <v>344101</v>
      </c>
      <c r="L22" s="35">
        <v>568023</v>
      </c>
      <c r="M22" s="35">
        <v>356554</v>
      </c>
      <c r="N22" s="35">
        <v>150013</v>
      </c>
      <c r="O22" s="35">
        <v>50030</v>
      </c>
      <c r="P22" s="35">
        <v>6291</v>
      </c>
      <c r="Q22" s="35">
        <f t="shared" si="9"/>
        <v>21375</v>
      </c>
      <c r="R22" s="63">
        <f t="shared" si="7"/>
        <v>9.6580747830943246E-3</v>
      </c>
      <c r="S22" s="35">
        <v>9</v>
      </c>
      <c r="T22" s="35">
        <v>6050</v>
      </c>
      <c r="U22" s="35">
        <v>15316</v>
      </c>
      <c r="W22" s="1">
        <v>2213174</v>
      </c>
    </row>
    <row r="23" spans="1:23" x14ac:dyDescent="0.45">
      <c r="A23" s="33" t="s">
        <v>28</v>
      </c>
      <c r="B23" s="32">
        <f t="shared" si="10"/>
        <v>2505126</v>
      </c>
      <c r="C23" s="34">
        <f>SUM(一般接種!D22+一般接種!G22+一般接種!J22+一般接種!M22+医療従事者等!C20)</f>
        <v>897365</v>
      </c>
      <c r="D23" s="30">
        <f t="shared" si="0"/>
        <v>0.8565307528868713</v>
      </c>
      <c r="E23" s="34">
        <f>SUM(一般接種!E22+一般接種!H22+一般接種!K22+一般接種!N22+医療従事者等!D20)</f>
        <v>889716</v>
      </c>
      <c r="F23" s="31">
        <f t="shared" si="1"/>
        <v>0.84922981767229122</v>
      </c>
      <c r="G23" s="29">
        <f t="shared" si="8"/>
        <v>695772</v>
      </c>
      <c r="H23" s="31">
        <f t="shared" si="6"/>
        <v>0.66411116435074269</v>
      </c>
      <c r="I23" s="35">
        <v>10203</v>
      </c>
      <c r="J23" s="35">
        <v>39217</v>
      </c>
      <c r="K23" s="35">
        <v>212964</v>
      </c>
      <c r="L23" s="35">
        <v>219629</v>
      </c>
      <c r="M23" s="35">
        <v>127738</v>
      </c>
      <c r="N23" s="35">
        <v>63041</v>
      </c>
      <c r="O23" s="35">
        <v>19865</v>
      </c>
      <c r="P23" s="35">
        <v>3115</v>
      </c>
      <c r="Q23" s="35">
        <f t="shared" si="9"/>
        <v>22273</v>
      </c>
      <c r="R23" s="63">
        <f t="shared" si="7"/>
        <v>2.1259475752953685E-2</v>
      </c>
      <c r="S23" s="35">
        <v>91</v>
      </c>
      <c r="T23" s="35">
        <v>3496</v>
      </c>
      <c r="U23" s="35">
        <v>18686</v>
      </c>
      <c r="W23" s="1">
        <v>1047674</v>
      </c>
    </row>
    <row r="24" spans="1:23" x14ac:dyDescent="0.45">
      <c r="A24" s="33" t="s">
        <v>29</v>
      </c>
      <c r="B24" s="32">
        <f t="shared" si="10"/>
        <v>2600608</v>
      </c>
      <c r="C24" s="34">
        <f>SUM(一般接種!D23+一般接種!G23+一般接種!J23+一般接種!M23+医療従事者等!C21)</f>
        <v>938310</v>
      </c>
      <c r="D24" s="30">
        <f t="shared" si="0"/>
        <v>0.8284156884349706</v>
      </c>
      <c r="E24" s="34">
        <f>SUM(一般接種!E23+一般接種!H23+一般接種!K23+一般接種!N23+医療従事者等!D21)</f>
        <v>927403</v>
      </c>
      <c r="F24" s="31">
        <f t="shared" si="1"/>
        <v>0.81878610981621958</v>
      </c>
      <c r="G24" s="29">
        <f t="shared" si="8"/>
        <v>714121</v>
      </c>
      <c r="H24" s="31">
        <f t="shared" si="6"/>
        <v>0.63048357135794098</v>
      </c>
      <c r="I24" s="35">
        <v>9300</v>
      </c>
      <c r="J24" s="35">
        <v>55414</v>
      </c>
      <c r="K24" s="35">
        <v>204666</v>
      </c>
      <c r="L24" s="35">
        <v>215502</v>
      </c>
      <c r="M24" s="35">
        <v>130723</v>
      </c>
      <c r="N24" s="35">
        <v>67678</v>
      </c>
      <c r="O24" s="35">
        <v>26779</v>
      </c>
      <c r="P24" s="35">
        <v>4059</v>
      </c>
      <c r="Q24" s="35">
        <f t="shared" si="9"/>
        <v>20774</v>
      </c>
      <c r="R24" s="63">
        <f t="shared" si="7"/>
        <v>1.8340961421649645E-2</v>
      </c>
      <c r="S24" s="35">
        <v>38</v>
      </c>
      <c r="T24" s="35">
        <v>6666</v>
      </c>
      <c r="U24" s="35">
        <v>14070</v>
      </c>
      <c r="W24" s="1">
        <v>1132656</v>
      </c>
    </row>
    <row r="25" spans="1:23" x14ac:dyDescent="0.45">
      <c r="A25" s="33" t="s">
        <v>30</v>
      </c>
      <c r="B25" s="32">
        <f t="shared" si="10"/>
        <v>1800149</v>
      </c>
      <c r="C25" s="34">
        <f>SUM(一般接種!D24+一般接種!G24+一般接種!J24+一般接種!M24+医療従事者等!C22)</f>
        <v>648272</v>
      </c>
      <c r="D25" s="30">
        <f t="shared" si="0"/>
        <v>0.83693032250901456</v>
      </c>
      <c r="E25" s="34">
        <f>SUM(一般接種!E24+一般接種!H24+一般接種!K24+一般接種!N24+医療従事者等!D22)</f>
        <v>641766</v>
      </c>
      <c r="F25" s="31">
        <f t="shared" si="1"/>
        <v>0.82853096440278184</v>
      </c>
      <c r="G25" s="29">
        <f t="shared" si="8"/>
        <v>500383</v>
      </c>
      <c r="H25" s="31">
        <f t="shared" si="6"/>
        <v>0.64600307520304479</v>
      </c>
      <c r="I25" s="35">
        <v>7670</v>
      </c>
      <c r="J25" s="35">
        <v>32371</v>
      </c>
      <c r="K25" s="35">
        <v>143752</v>
      </c>
      <c r="L25" s="35">
        <v>172134</v>
      </c>
      <c r="M25" s="35">
        <v>92041</v>
      </c>
      <c r="N25" s="35">
        <v>34557</v>
      </c>
      <c r="O25" s="35">
        <v>15738</v>
      </c>
      <c r="P25" s="35">
        <v>2120</v>
      </c>
      <c r="Q25" s="35">
        <f t="shared" si="9"/>
        <v>9728</v>
      </c>
      <c r="R25" s="63">
        <f t="shared" si="7"/>
        <v>1.2559015625181549E-2</v>
      </c>
      <c r="S25" s="35">
        <v>145</v>
      </c>
      <c r="T25" s="35">
        <v>3663</v>
      </c>
      <c r="U25" s="35">
        <v>5920</v>
      </c>
      <c r="W25" s="1">
        <v>774583</v>
      </c>
    </row>
    <row r="26" spans="1:23" x14ac:dyDescent="0.45">
      <c r="A26" s="33" t="s">
        <v>31</v>
      </c>
      <c r="B26" s="32">
        <f t="shared" si="10"/>
        <v>1895017</v>
      </c>
      <c r="C26" s="34">
        <f>SUM(一般接種!D25+一般接種!G25+一般接種!J25+一般接種!M25+医療従事者等!C23)</f>
        <v>682153</v>
      </c>
      <c r="D26" s="30">
        <f t="shared" si="0"/>
        <v>0.83088366948965708</v>
      </c>
      <c r="E26" s="34">
        <f>SUM(一般接種!E25+一般接種!H25+一般接種!K25+一般接種!N25+医療従事者等!D23)</f>
        <v>674135</v>
      </c>
      <c r="F26" s="31">
        <f t="shared" si="1"/>
        <v>0.8211174949482154</v>
      </c>
      <c r="G26" s="29">
        <f t="shared" si="8"/>
        <v>523440</v>
      </c>
      <c r="H26" s="31">
        <f t="shared" si="6"/>
        <v>0.63756627612524774</v>
      </c>
      <c r="I26" s="35">
        <v>6308</v>
      </c>
      <c r="J26" s="35">
        <v>37906</v>
      </c>
      <c r="K26" s="35">
        <v>168921</v>
      </c>
      <c r="L26" s="35">
        <v>164997</v>
      </c>
      <c r="M26" s="35">
        <v>96329</v>
      </c>
      <c r="N26" s="35">
        <v>34617</v>
      </c>
      <c r="O26" s="35">
        <v>12276</v>
      </c>
      <c r="P26" s="35">
        <v>2086</v>
      </c>
      <c r="Q26" s="35">
        <f t="shared" si="9"/>
        <v>15289</v>
      </c>
      <c r="R26" s="63">
        <f t="shared" si="7"/>
        <v>1.862247974109528E-2</v>
      </c>
      <c r="S26" s="35">
        <v>117</v>
      </c>
      <c r="T26" s="35">
        <v>6304</v>
      </c>
      <c r="U26" s="35">
        <v>8868</v>
      </c>
      <c r="W26" s="1">
        <v>820997</v>
      </c>
    </row>
    <row r="27" spans="1:23" x14ac:dyDescent="0.45">
      <c r="A27" s="33" t="s">
        <v>32</v>
      </c>
      <c r="B27" s="32">
        <f t="shared" si="10"/>
        <v>4857070</v>
      </c>
      <c r="C27" s="34">
        <f>SUM(一般接種!D26+一般接種!G26+一般接種!J26+一般接種!M26+医療従事者等!C24)</f>
        <v>1732311</v>
      </c>
      <c r="D27" s="30">
        <f t="shared" si="0"/>
        <v>0.83616356709369966</v>
      </c>
      <c r="E27" s="34">
        <f>SUM(一般接種!E26+一般接種!H26+一般接種!K26+一般接種!N26+医療従事者等!D24)</f>
        <v>1709461</v>
      </c>
      <c r="F27" s="31">
        <f t="shared" si="1"/>
        <v>0.82513417484941376</v>
      </c>
      <c r="G27" s="29">
        <f t="shared" si="8"/>
        <v>1387926</v>
      </c>
      <c r="H27" s="31">
        <f t="shared" si="6"/>
        <v>0.66993349059267659</v>
      </c>
      <c r="I27" s="35">
        <v>14335</v>
      </c>
      <c r="J27" s="35">
        <v>69326</v>
      </c>
      <c r="K27" s="35">
        <v>457597</v>
      </c>
      <c r="L27" s="35">
        <v>432920</v>
      </c>
      <c r="M27" s="35">
        <v>235558</v>
      </c>
      <c r="N27" s="35">
        <v>123159</v>
      </c>
      <c r="O27" s="35">
        <v>47873</v>
      </c>
      <c r="P27" s="35">
        <v>7158</v>
      </c>
      <c r="Q27" s="35">
        <f t="shared" si="9"/>
        <v>27372</v>
      </c>
      <c r="R27" s="63">
        <f t="shared" si="7"/>
        <v>1.3212101729128746E-2</v>
      </c>
      <c r="S27" s="35">
        <v>12</v>
      </c>
      <c r="T27" s="35">
        <v>6050</v>
      </c>
      <c r="U27" s="35">
        <v>21310</v>
      </c>
      <c r="W27" s="1">
        <v>2071737</v>
      </c>
    </row>
    <row r="28" spans="1:23" x14ac:dyDescent="0.45">
      <c r="A28" s="33" t="s">
        <v>33</v>
      </c>
      <c r="B28" s="32">
        <f t="shared" si="10"/>
        <v>4668237</v>
      </c>
      <c r="C28" s="34">
        <f>SUM(一般接種!D27+一般接種!G27+一般接種!J27+一般接種!M27+医療従事者等!C25)</f>
        <v>1669802</v>
      </c>
      <c r="D28" s="30">
        <f t="shared" si="0"/>
        <v>0.82794994622645579</v>
      </c>
      <c r="E28" s="34">
        <f>SUM(一般接種!E27+一般接種!H27+一般接種!K27+一般接種!N27+医療従事者等!D25)</f>
        <v>1656371</v>
      </c>
      <c r="F28" s="31">
        <f t="shared" si="1"/>
        <v>0.82129035680940665</v>
      </c>
      <c r="G28" s="29">
        <f t="shared" si="8"/>
        <v>1304669</v>
      </c>
      <c r="H28" s="31">
        <f t="shared" si="6"/>
        <v>0.64690342231792985</v>
      </c>
      <c r="I28" s="35">
        <v>15489</v>
      </c>
      <c r="J28" s="35">
        <v>85223</v>
      </c>
      <c r="K28" s="35">
        <v>466754</v>
      </c>
      <c r="L28" s="35">
        <v>403429</v>
      </c>
      <c r="M28" s="35">
        <v>192114</v>
      </c>
      <c r="N28" s="35">
        <v>97730</v>
      </c>
      <c r="O28" s="35">
        <v>37862</v>
      </c>
      <c r="P28" s="35">
        <v>6068</v>
      </c>
      <c r="Q28" s="35">
        <f t="shared" si="9"/>
        <v>37395</v>
      </c>
      <c r="R28" s="63">
        <f t="shared" si="7"/>
        <v>1.8541832049032349E-2</v>
      </c>
      <c r="S28" s="35">
        <v>42</v>
      </c>
      <c r="T28" s="35">
        <v>9320</v>
      </c>
      <c r="U28" s="35">
        <v>28033</v>
      </c>
      <c r="W28" s="1">
        <v>2016791</v>
      </c>
    </row>
    <row r="29" spans="1:23" x14ac:dyDescent="0.45">
      <c r="A29" s="33" t="s">
        <v>34</v>
      </c>
      <c r="B29" s="32">
        <f t="shared" si="10"/>
        <v>8664778</v>
      </c>
      <c r="C29" s="34">
        <f>SUM(一般接種!D28+一般接種!G28+一般接種!J28+一般接種!M28+医療従事者等!C26)</f>
        <v>3139915</v>
      </c>
      <c r="D29" s="30">
        <f t="shared" si="0"/>
        <v>0.85178880491338105</v>
      </c>
      <c r="E29" s="34">
        <f>SUM(一般接種!E28+一般接種!H28+一般接種!K28+一般接種!N28+医療従事者等!D26)</f>
        <v>3105501</v>
      </c>
      <c r="F29" s="31">
        <f t="shared" si="1"/>
        <v>0.84245305540032445</v>
      </c>
      <c r="G29" s="29">
        <f t="shared" si="8"/>
        <v>2358765</v>
      </c>
      <c r="H29" s="31">
        <f t="shared" si="6"/>
        <v>0.63988025803931359</v>
      </c>
      <c r="I29" s="35">
        <v>23566</v>
      </c>
      <c r="J29" s="35">
        <v>115816</v>
      </c>
      <c r="K29" s="35">
        <v>656786</v>
      </c>
      <c r="L29" s="35">
        <v>755925</v>
      </c>
      <c r="M29" s="35">
        <v>453343</v>
      </c>
      <c r="N29" s="35">
        <v>251469</v>
      </c>
      <c r="O29" s="35">
        <v>87490</v>
      </c>
      <c r="P29" s="35">
        <v>14370</v>
      </c>
      <c r="Q29" s="35">
        <f t="shared" si="9"/>
        <v>60597</v>
      </c>
      <c r="R29" s="63">
        <f t="shared" si="7"/>
        <v>1.6438612577517591E-2</v>
      </c>
      <c r="S29" s="35">
        <v>24</v>
      </c>
      <c r="T29" s="35">
        <v>11945</v>
      </c>
      <c r="U29" s="35">
        <v>48628</v>
      </c>
      <c r="W29" s="1">
        <v>3686260</v>
      </c>
    </row>
    <row r="30" spans="1:23" x14ac:dyDescent="0.45">
      <c r="A30" s="33" t="s">
        <v>35</v>
      </c>
      <c r="B30" s="32">
        <f t="shared" si="10"/>
        <v>16516486</v>
      </c>
      <c r="C30" s="34">
        <f>SUM(一般接種!D29+一般接種!G29+一般接種!J29+一般接種!M29+医療従事者等!C27)</f>
        <v>6014239</v>
      </c>
      <c r="D30" s="30">
        <f t="shared" si="0"/>
        <v>0.79566034405981267</v>
      </c>
      <c r="E30" s="34">
        <f>SUM(一般接種!E29+一般接種!H29+一般接種!K29+一般接種!N29+医療従事者等!D27)</f>
        <v>5909924</v>
      </c>
      <c r="F30" s="31">
        <f t="shared" si="1"/>
        <v>0.78185987673708079</v>
      </c>
      <c r="G30" s="29">
        <f t="shared" si="8"/>
        <v>4440746</v>
      </c>
      <c r="H30" s="31">
        <f t="shared" si="6"/>
        <v>0.58749336204335023</v>
      </c>
      <c r="I30" s="35">
        <v>43150</v>
      </c>
      <c r="J30" s="35">
        <v>374909</v>
      </c>
      <c r="K30" s="35">
        <v>1355184</v>
      </c>
      <c r="L30" s="35">
        <v>1360866</v>
      </c>
      <c r="M30" s="35">
        <v>760165</v>
      </c>
      <c r="N30" s="35">
        <v>369631</v>
      </c>
      <c r="O30" s="35">
        <v>149650</v>
      </c>
      <c r="P30" s="35">
        <v>27191</v>
      </c>
      <c r="Q30" s="35">
        <f t="shared" si="9"/>
        <v>151577</v>
      </c>
      <c r="R30" s="63">
        <f t="shared" si="7"/>
        <v>2.0053045442915425E-2</v>
      </c>
      <c r="S30" s="35">
        <v>65</v>
      </c>
      <c r="T30" s="35">
        <v>43352</v>
      </c>
      <c r="U30" s="35">
        <v>108160</v>
      </c>
      <c r="W30" s="1">
        <v>7558802</v>
      </c>
    </row>
    <row r="31" spans="1:23" x14ac:dyDescent="0.45">
      <c r="A31" s="33" t="s">
        <v>36</v>
      </c>
      <c r="B31" s="32">
        <f t="shared" si="10"/>
        <v>4089936</v>
      </c>
      <c r="C31" s="34">
        <f>SUM(一般接種!D30+一般接種!G30+一般接種!J30+一般接種!M30+医療従事者等!C28)</f>
        <v>1481462</v>
      </c>
      <c r="D31" s="30">
        <f t="shared" si="0"/>
        <v>0.82277983979401925</v>
      </c>
      <c r="E31" s="34">
        <f>SUM(一般接種!E30+一般接種!H30+一般接種!K30+一般接種!N30+医療従事者等!D28)</f>
        <v>1465796</v>
      </c>
      <c r="F31" s="31">
        <f t="shared" si="1"/>
        <v>0.81407919882569668</v>
      </c>
      <c r="G31" s="29">
        <f t="shared" si="8"/>
        <v>1124833</v>
      </c>
      <c r="H31" s="31">
        <f t="shared" si="6"/>
        <v>0.62471390797403248</v>
      </c>
      <c r="I31" s="35">
        <v>16827</v>
      </c>
      <c r="J31" s="35">
        <v>67482</v>
      </c>
      <c r="K31" s="35">
        <v>347152</v>
      </c>
      <c r="L31" s="35">
        <v>353799</v>
      </c>
      <c r="M31" s="35">
        <v>196896</v>
      </c>
      <c r="N31" s="35">
        <v>98601</v>
      </c>
      <c r="O31" s="35">
        <v>40440</v>
      </c>
      <c r="P31" s="35">
        <v>3636</v>
      </c>
      <c r="Q31" s="35">
        <f t="shared" si="9"/>
        <v>17845</v>
      </c>
      <c r="R31" s="63">
        <f t="shared" si="7"/>
        <v>9.9108220400687119E-3</v>
      </c>
      <c r="S31" s="35">
        <v>82</v>
      </c>
      <c r="T31" s="35">
        <v>5187</v>
      </c>
      <c r="U31" s="35">
        <v>12576</v>
      </c>
      <c r="W31" s="1">
        <v>1800557</v>
      </c>
    </row>
    <row r="32" spans="1:23" x14ac:dyDescent="0.45">
      <c r="A32" s="33" t="s">
        <v>37</v>
      </c>
      <c r="B32" s="32">
        <f t="shared" si="10"/>
        <v>3190720</v>
      </c>
      <c r="C32" s="34">
        <f>SUM(一般接種!D31+一般接種!G31+一般接種!J31+一般接種!M31+医療従事者等!C29)</f>
        <v>1158171</v>
      </c>
      <c r="D32" s="30">
        <f t="shared" si="0"/>
        <v>0.81627847478544135</v>
      </c>
      <c r="E32" s="34">
        <f>SUM(一般接種!E31+一般接種!H31+一般接種!K31+一般接種!N31+医療従事者等!D29)</f>
        <v>1146154</v>
      </c>
      <c r="F32" s="31">
        <f t="shared" si="1"/>
        <v>0.80780889781321819</v>
      </c>
      <c r="G32" s="29">
        <f t="shared" si="8"/>
        <v>860270</v>
      </c>
      <c r="H32" s="31">
        <f t="shared" si="6"/>
        <v>0.60631796470786403</v>
      </c>
      <c r="I32" s="35">
        <v>8744</v>
      </c>
      <c r="J32" s="35">
        <v>52962</v>
      </c>
      <c r="K32" s="35">
        <v>238743</v>
      </c>
      <c r="L32" s="35">
        <v>286052</v>
      </c>
      <c r="M32" s="35">
        <v>161164</v>
      </c>
      <c r="N32" s="35">
        <v>83167</v>
      </c>
      <c r="O32" s="35">
        <v>24785</v>
      </c>
      <c r="P32" s="35">
        <v>4653</v>
      </c>
      <c r="Q32" s="35">
        <f t="shared" si="9"/>
        <v>26125</v>
      </c>
      <c r="R32" s="63">
        <f t="shared" si="7"/>
        <v>1.8412889939196937E-2</v>
      </c>
      <c r="S32" s="35">
        <v>9</v>
      </c>
      <c r="T32" s="35">
        <v>6838</v>
      </c>
      <c r="U32" s="35">
        <v>19278</v>
      </c>
      <c r="W32" s="1">
        <v>1418843</v>
      </c>
    </row>
    <row r="33" spans="1:23" x14ac:dyDescent="0.45">
      <c r="A33" s="33" t="s">
        <v>38</v>
      </c>
      <c r="B33" s="32">
        <f t="shared" si="10"/>
        <v>5545780</v>
      </c>
      <c r="C33" s="34">
        <f>SUM(一般接種!D32+一般接種!G32+一般接種!J32+一般接種!M32+医療従事者等!C30)</f>
        <v>2030400</v>
      </c>
      <c r="D33" s="30">
        <f t="shared" si="0"/>
        <v>0.80235775576931745</v>
      </c>
      <c r="E33" s="34">
        <f>SUM(一般接種!E32+一般接種!H32+一般接種!K32+一般接種!N32+医療従事者等!D30)</f>
        <v>1999003</v>
      </c>
      <c r="F33" s="31">
        <f t="shared" si="1"/>
        <v>0.78995053233655088</v>
      </c>
      <c r="G33" s="29">
        <f t="shared" si="8"/>
        <v>1482992</v>
      </c>
      <c r="H33" s="31">
        <f t="shared" si="6"/>
        <v>0.58603729951923345</v>
      </c>
      <c r="I33" s="35">
        <v>26007</v>
      </c>
      <c r="J33" s="35">
        <v>96740</v>
      </c>
      <c r="K33" s="35">
        <v>450940</v>
      </c>
      <c r="L33" s="35">
        <v>475303</v>
      </c>
      <c r="M33" s="35">
        <v>252238</v>
      </c>
      <c r="N33" s="35">
        <v>125007</v>
      </c>
      <c r="O33" s="35">
        <v>49513</v>
      </c>
      <c r="P33" s="35">
        <v>7244</v>
      </c>
      <c r="Q33" s="35">
        <f t="shared" si="9"/>
        <v>33385</v>
      </c>
      <c r="R33" s="63">
        <f t="shared" si="7"/>
        <v>1.3192825884731413E-2</v>
      </c>
      <c r="S33" s="35">
        <v>11</v>
      </c>
      <c r="T33" s="35">
        <v>7357</v>
      </c>
      <c r="U33" s="35">
        <v>26017</v>
      </c>
      <c r="W33" s="1">
        <v>2530542</v>
      </c>
    </row>
    <row r="34" spans="1:23" x14ac:dyDescent="0.45">
      <c r="A34" s="33" t="s">
        <v>39</v>
      </c>
      <c r="B34" s="32">
        <f t="shared" si="10"/>
        <v>18742900</v>
      </c>
      <c r="C34" s="34">
        <f>SUM(一般接種!D33+一般接種!G33+一般接種!J33+一般接種!M33+医療従事者等!C31)</f>
        <v>6905142</v>
      </c>
      <c r="D34" s="30">
        <f t="shared" si="0"/>
        <v>0.78116787229519824</v>
      </c>
      <c r="E34" s="34">
        <f>SUM(一般接種!E33+一般接種!H33+一般接種!K33+一般接種!N33+医療従事者等!D31)</f>
        <v>6816730</v>
      </c>
      <c r="F34" s="31">
        <f t="shared" si="1"/>
        <v>0.77116596155601824</v>
      </c>
      <c r="G34" s="29">
        <f t="shared" si="8"/>
        <v>4888977</v>
      </c>
      <c r="H34" s="31">
        <f t="shared" si="6"/>
        <v>0.55308229154305033</v>
      </c>
      <c r="I34" s="35">
        <v>65382</v>
      </c>
      <c r="J34" s="35">
        <v>374181</v>
      </c>
      <c r="K34" s="35">
        <v>1526768</v>
      </c>
      <c r="L34" s="35">
        <v>1558097</v>
      </c>
      <c r="M34" s="35">
        <v>771731</v>
      </c>
      <c r="N34" s="35">
        <v>367952</v>
      </c>
      <c r="O34" s="35">
        <v>194547</v>
      </c>
      <c r="P34" s="35">
        <v>30319</v>
      </c>
      <c r="Q34" s="35">
        <f t="shared" si="9"/>
        <v>132051</v>
      </c>
      <c r="R34" s="63">
        <f t="shared" si="7"/>
        <v>1.4938722289049699E-2</v>
      </c>
      <c r="S34" s="35">
        <v>342</v>
      </c>
      <c r="T34" s="35">
        <v>44848</v>
      </c>
      <c r="U34" s="35">
        <v>86861</v>
      </c>
      <c r="W34" s="1">
        <v>8839511</v>
      </c>
    </row>
    <row r="35" spans="1:23" x14ac:dyDescent="0.45">
      <c r="A35" s="33" t="s">
        <v>40</v>
      </c>
      <c r="B35" s="32">
        <f t="shared" si="10"/>
        <v>12167994</v>
      </c>
      <c r="C35" s="34">
        <f>SUM(一般接種!D34+一般接種!G34+一般接種!J34+一般接種!M34+医療従事者等!C32)</f>
        <v>4434973</v>
      </c>
      <c r="D35" s="30">
        <f t="shared" si="0"/>
        <v>0.80290986444590284</v>
      </c>
      <c r="E35" s="34">
        <f>SUM(一般接種!E34+一般接種!H34+一般接種!K34+一般接種!N34+医療従事者等!D32)</f>
        <v>4383972</v>
      </c>
      <c r="F35" s="31">
        <f t="shared" si="1"/>
        <v>0.79367661635248588</v>
      </c>
      <c r="G35" s="29">
        <f t="shared" si="8"/>
        <v>3264669</v>
      </c>
      <c r="H35" s="31">
        <f t="shared" si="6"/>
        <v>0.59103740749960398</v>
      </c>
      <c r="I35" s="35">
        <v>45469</v>
      </c>
      <c r="J35" s="35">
        <v>243140</v>
      </c>
      <c r="K35" s="35">
        <v>1009378</v>
      </c>
      <c r="L35" s="35">
        <v>1037028</v>
      </c>
      <c r="M35" s="35">
        <v>544274</v>
      </c>
      <c r="N35" s="35">
        <v>252882</v>
      </c>
      <c r="O35" s="35">
        <v>114858</v>
      </c>
      <c r="P35" s="35">
        <v>17640</v>
      </c>
      <c r="Q35" s="35">
        <f t="shared" si="9"/>
        <v>84380</v>
      </c>
      <c r="R35" s="63">
        <f t="shared" si="7"/>
        <v>1.5276199959265881E-2</v>
      </c>
      <c r="S35" s="35">
        <v>100</v>
      </c>
      <c r="T35" s="35">
        <v>25344</v>
      </c>
      <c r="U35" s="35">
        <v>58936</v>
      </c>
      <c r="W35" s="1">
        <v>5523625</v>
      </c>
    </row>
    <row r="36" spans="1:23" x14ac:dyDescent="0.45">
      <c r="A36" s="33" t="s">
        <v>41</v>
      </c>
      <c r="B36" s="32">
        <f t="shared" si="10"/>
        <v>3029921</v>
      </c>
      <c r="C36" s="34">
        <f>SUM(一般接種!D35+一般接種!G35+一般接種!J35+一般接種!M35+医療従事者等!C33)</f>
        <v>1094546</v>
      </c>
      <c r="D36" s="30">
        <f t="shared" si="0"/>
        <v>0.81394679562353733</v>
      </c>
      <c r="E36" s="34">
        <f>SUM(一般接種!E35+一般接種!H35+一般接種!K35+一般接種!N35+医療従事者等!D33)</f>
        <v>1083455</v>
      </c>
      <c r="F36" s="31">
        <f t="shared" si="1"/>
        <v>0.80569909848676957</v>
      </c>
      <c r="G36" s="29">
        <f t="shared" si="8"/>
        <v>831824</v>
      </c>
      <c r="H36" s="31">
        <f t="shared" si="6"/>
        <v>0.61857654161885689</v>
      </c>
      <c r="I36" s="35">
        <v>7551</v>
      </c>
      <c r="J36" s="35">
        <v>54421</v>
      </c>
      <c r="K36" s="35">
        <v>307679</v>
      </c>
      <c r="L36" s="35">
        <v>254171</v>
      </c>
      <c r="M36" s="35">
        <v>131633</v>
      </c>
      <c r="N36" s="35">
        <v>53621</v>
      </c>
      <c r="O36" s="35">
        <v>20030</v>
      </c>
      <c r="P36" s="35">
        <v>2718</v>
      </c>
      <c r="Q36" s="35">
        <f t="shared" si="9"/>
        <v>20096</v>
      </c>
      <c r="R36" s="63">
        <f t="shared" si="7"/>
        <v>1.4944163886077522E-2</v>
      </c>
      <c r="S36" s="35">
        <v>64</v>
      </c>
      <c r="T36" s="35">
        <v>5309</v>
      </c>
      <c r="U36" s="35">
        <v>14723</v>
      </c>
      <c r="W36" s="1">
        <v>1344739</v>
      </c>
    </row>
    <row r="37" spans="1:23" x14ac:dyDescent="0.45">
      <c r="A37" s="33" t="s">
        <v>42</v>
      </c>
      <c r="B37" s="32">
        <f t="shared" si="10"/>
        <v>2089843</v>
      </c>
      <c r="C37" s="34">
        <f>SUM(一般接種!D36+一般接種!G36+一般接種!J36+一般接種!M36+医療従事者等!C34)</f>
        <v>750141</v>
      </c>
      <c r="D37" s="30">
        <f t="shared" si="0"/>
        <v>0.79427740694936211</v>
      </c>
      <c r="E37" s="34">
        <f>SUM(一般接種!E36+一般接種!H36+一般接種!K36+一般接種!N36+医療従事者等!D34)</f>
        <v>741148</v>
      </c>
      <c r="F37" s="31">
        <f t="shared" si="1"/>
        <v>0.78475528148135598</v>
      </c>
      <c r="G37" s="29">
        <f t="shared" si="8"/>
        <v>587521</v>
      </c>
      <c r="H37" s="31">
        <f t="shared" si="6"/>
        <v>0.62208925576431129</v>
      </c>
      <c r="I37" s="35">
        <v>7683</v>
      </c>
      <c r="J37" s="35">
        <v>44793</v>
      </c>
      <c r="K37" s="35">
        <v>212495</v>
      </c>
      <c r="L37" s="35">
        <v>196755</v>
      </c>
      <c r="M37" s="35">
        <v>83423</v>
      </c>
      <c r="N37" s="35">
        <v>29823</v>
      </c>
      <c r="O37" s="35">
        <v>10642</v>
      </c>
      <c r="P37" s="35">
        <v>1907</v>
      </c>
      <c r="Q37" s="35">
        <f t="shared" si="9"/>
        <v>11033</v>
      </c>
      <c r="R37" s="63">
        <f t="shared" si="7"/>
        <v>1.1682153929557661E-2</v>
      </c>
      <c r="S37" s="35">
        <v>2</v>
      </c>
      <c r="T37" s="35">
        <v>2997</v>
      </c>
      <c r="U37" s="35">
        <v>8034</v>
      </c>
      <c r="W37" s="1">
        <v>944432</v>
      </c>
    </row>
    <row r="38" spans="1:23" x14ac:dyDescent="0.45">
      <c r="A38" s="33" t="s">
        <v>43</v>
      </c>
      <c r="B38" s="32">
        <f t="shared" si="10"/>
        <v>1236504</v>
      </c>
      <c r="C38" s="34">
        <f>SUM(一般接種!D37+一般接種!G37+一般接種!J37+一般接種!M37+医療従事者等!C35)</f>
        <v>444097</v>
      </c>
      <c r="D38" s="30">
        <f t="shared" si="0"/>
        <v>0.797605192640646</v>
      </c>
      <c r="E38" s="34">
        <f>SUM(一般接種!E37+一般接種!H37+一般接種!K37+一般接種!N37+医療従事者等!D35)</f>
        <v>438890</v>
      </c>
      <c r="F38" s="31">
        <f t="shared" si="1"/>
        <v>0.78825333879322113</v>
      </c>
      <c r="G38" s="29">
        <f t="shared" si="8"/>
        <v>343168</v>
      </c>
      <c r="H38" s="31">
        <f t="shared" si="6"/>
        <v>0.6163351221649892</v>
      </c>
      <c r="I38" s="35">
        <v>4916</v>
      </c>
      <c r="J38" s="35">
        <v>23215</v>
      </c>
      <c r="K38" s="35">
        <v>108389</v>
      </c>
      <c r="L38" s="35">
        <v>110615</v>
      </c>
      <c r="M38" s="35">
        <v>59662</v>
      </c>
      <c r="N38" s="35">
        <v>25026</v>
      </c>
      <c r="O38" s="35">
        <v>9437</v>
      </c>
      <c r="P38" s="35">
        <v>1908</v>
      </c>
      <c r="Q38" s="35">
        <f t="shared" si="9"/>
        <v>10349</v>
      </c>
      <c r="R38" s="63">
        <f t="shared" si="7"/>
        <v>1.8586966673132324E-2</v>
      </c>
      <c r="S38" s="35">
        <v>17</v>
      </c>
      <c r="T38" s="35">
        <v>2691</v>
      </c>
      <c r="U38" s="35">
        <v>7641</v>
      </c>
      <c r="W38" s="1">
        <v>556788</v>
      </c>
    </row>
    <row r="39" spans="1:23" x14ac:dyDescent="0.45">
      <c r="A39" s="33" t="s">
        <v>44</v>
      </c>
      <c r="B39" s="32">
        <f t="shared" si="10"/>
        <v>1570193</v>
      </c>
      <c r="C39" s="34">
        <f>SUM(一般接種!D38+一般接種!G38+一般接種!J38+一般接種!M38+医療従事者等!C36)</f>
        <v>564920</v>
      </c>
      <c r="D39" s="30">
        <f t="shared" si="0"/>
        <v>0.83963645281392363</v>
      </c>
      <c r="E39" s="34">
        <f>SUM(一般接種!E38+一般接種!H38+一般接種!K38+一般接種!N38+医療従事者等!D36)</f>
        <v>556105</v>
      </c>
      <c r="F39" s="31">
        <f t="shared" si="1"/>
        <v>0.82653478296411342</v>
      </c>
      <c r="G39" s="29">
        <f t="shared" si="8"/>
        <v>441647</v>
      </c>
      <c r="H39" s="31">
        <f t="shared" si="6"/>
        <v>0.6564166970118086</v>
      </c>
      <c r="I39" s="35">
        <v>4900</v>
      </c>
      <c r="J39" s="35">
        <v>30262</v>
      </c>
      <c r="K39" s="35">
        <v>111392</v>
      </c>
      <c r="L39" s="35">
        <v>142639</v>
      </c>
      <c r="M39" s="35">
        <v>82614</v>
      </c>
      <c r="N39" s="35">
        <v>45529</v>
      </c>
      <c r="O39" s="35">
        <v>20771</v>
      </c>
      <c r="P39" s="35">
        <v>3540</v>
      </c>
      <c r="Q39" s="35">
        <f t="shared" si="9"/>
        <v>7521</v>
      </c>
      <c r="R39" s="63">
        <f t="shared" si="7"/>
        <v>1.1178407140149968E-2</v>
      </c>
      <c r="S39" s="35">
        <v>25</v>
      </c>
      <c r="T39" s="35">
        <v>2097</v>
      </c>
      <c r="U39" s="35">
        <v>5399</v>
      </c>
      <c r="W39" s="1">
        <v>672815</v>
      </c>
    </row>
    <row r="40" spans="1:23" x14ac:dyDescent="0.45">
      <c r="A40" s="33" t="s">
        <v>45</v>
      </c>
      <c r="B40" s="32">
        <f t="shared" si="10"/>
        <v>4180071</v>
      </c>
      <c r="C40" s="34">
        <f>SUM(一般接種!D39+一般接種!G39+一般接種!J39+一般接種!M39+医療従事者等!C37)</f>
        <v>1515884</v>
      </c>
      <c r="D40" s="30">
        <f t="shared" si="0"/>
        <v>0.8004494688167807</v>
      </c>
      <c r="E40" s="34">
        <f>SUM(一般接種!E39+一般接種!H39+一般接種!K39+一般接種!N39+医療従事者等!D37)</f>
        <v>1486644</v>
      </c>
      <c r="F40" s="31">
        <f t="shared" si="1"/>
        <v>0.785009539067405</v>
      </c>
      <c r="G40" s="29">
        <f t="shared" si="8"/>
        <v>1153901</v>
      </c>
      <c r="H40" s="31">
        <f t="shared" si="6"/>
        <v>0.60930746845876871</v>
      </c>
      <c r="I40" s="35">
        <v>21846</v>
      </c>
      <c r="J40" s="35">
        <v>138056</v>
      </c>
      <c r="K40" s="35">
        <v>362861</v>
      </c>
      <c r="L40" s="35">
        <v>318208</v>
      </c>
      <c r="M40" s="35">
        <v>163509</v>
      </c>
      <c r="N40" s="35">
        <v>92058</v>
      </c>
      <c r="O40" s="35">
        <v>50843</v>
      </c>
      <c r="P40" s="35">
        <v>6520</v>
      </c>
      <c r="Q40" s="35">
        <f t="shared" si="9"/>
        <v>23642</v>
      </c>
      <c r="R40" s="63">
        <f t="shared" si="7"/>
        <v>1.2483954142774995E-2</v>
      </c>
      <c r="S40" s="35">
        <v>249</v>
      </c>
      <c r="T40" s="35">
        <v>6953</v>
      </c>
      <c r="U40" s="35">
        <v>16440</v>
      </c>
      <c r="W40" s="1">
        <v>1893791</v>
      </c>
    </row>
    <row r="41" spans="1:23" x14ac:dyDescent="0.45">
      <c r="A41" s="33" t="s">
        <v>46</v>
      </c>
      <c r="B41" s="32">
        <f t="shared" si="10"/>
        <v>6200522</v>
      </c>
      <c r="C41" s="34">
        <f>SUM(一般接種!D40+一般接種!G40+一般接種!J40+一般接種!M40+医療従事者等!C38)</f>
        <v>2245059</v>
      </c>
      <c r="D41" s="30">
        <f t="shared" si="0"/>
        <v>0.79826221637991024</v>
      </c>
      <c r="E41" s="34">
        <f>SUM(一般接種!E40+一般接種!H40+一般接種!K40+一般接種!N40+医療従事者等!D38)</f>
        <v>2218210</v>
      </c>
      <c r="F41" s="31">
        <f t="shared" si="1"/>
        <v>0.78871567784903673</v>
      </c>
      <c r="G41" s="29">
        <f t="shared" si="8"/>
        <v>1684585</v>
      </c>
      <c r="H41" s="31">
        <f t="shared" si="6"/>
        <v>0.59897782453839787</v>
      </c>
      <c r="I41" s="35">
        <v>22407</v>
      </c>
      <c r="J41" s="35">
        <v>121499</v>
      </c>
      <c r="K41" s="35">
        <v>545221</v>
      </c>
      <c r="L41" s="35">
        <v>532209</v>
      </c>
      <c r="M41" s="35">
        <v>292568</v>
      </c>
      <c r="N41" s="35">
        <v>116529</v>
      </c>
      <c r="O41" s="35">
        <v>45954</v>
      </c>
      <c r="P41" s="35">
        <v>8198</v>
      </c>
      <c r="Q41" s="35">
        <f t="shared" si="9"/>
        <v>52668</v>
      </c>
      <c r="R41" s="63">
        <f t="shared" si="7"/>
        <v>1.8726846115089676E-2</v>
      </c>
      <c r="S41" s="35">
        <v>55</v>
      </c>
      <c r="T41" s="35">
        <v>15514</v>
      </c>
      <c r="U41" s="35">
        <v>37099</v>
      </c>
      <c r="W41" s="1">
        <v>2812433</v>
      </c>
    </row>
    <row r="42" spans="1:23" x14ac:dyDescent="0.45">
      <c r="A42" s="33" t="s">
        <v>47</v>
      </c>
      <c r="B42" s="32">
        <f t="shared" si="10"/>
        <v>3133493</v>
      </c>
      <c r="C42" s="34">
        <f>SUM(一般接種!D41+一般接種!G41+一般接種!J41+一般接種!M41+医療従事者等!C39)</f>
        <v>1122302</v>
      </c>
      <c r="D42" s="30">
        <f t="shared" si="0"/>
        <v>0.82758920736518427</v>
      </c>
      <c r="E42" s="34">
        <f>SUM(一般接種!E41+一般接種!H41+一般接種!K41+一般接種!N41+医療従事者等!D39)</f>
        <v>1099286</v>
      </c>
      <c r="F42" s="31">
        <f t="shared" si="1"/>
        <v>0.81061713282845782</v>
      </c>
      <c r="G42" s="29">
        <f t="shared" si="8"/>
        <v>887218</v>
      </c>
      <c r="H42" s="31">
        <f t="shared" si="6"/>
        <v>0.65423748810937166</v>
      </c>
      <c r="I42" s="35">
        <v>44777</v>
      </c>
      <c r="J42" s="35">
        <v>46763</v>
      </c>
      <c r="K42" s="35">
        <v>287236</v>
      </c>
      <c r="L42" s="35">
        <v>309828</v>
      </c>
      <c r="M42" s="35">
        <v>133765</v>
      </c>
      <c r="N42" s="35">
        <v>41897</v>
      </c>
      <c r="O42" s="35">
        <v>18843</v>
      </c>
      <c r="P42" s="35">
        <v>4109</v>
      </c>
      <c r="Q42" s="35">
        <f t="shared" si="9"/>
        <v>24687</v>
      </c>
      <c r="R42" s="63">
        <f t="shared" si="7"/>
        <v>1.8204275464379732E-2</v>
      </c>
      <c r="S42" s="35">
        <v>398</v>
      </c>
      <c r="T42" s="35">
        <v>9088</v>
      </c>
      <c r="U42" s="35">
        <v>15201</v>
      </c>
      <c r="W42" s="1">
        <v>1356110</v>
      </c>
    </row>
    <row r="43" spans="1:23" x14ac:dyDescent="0.45">
      <c r="A43" s="33" t="s">
        <v>48</v>
      </c>
      <c r="B43" s="32">
        <f t="shared" si="10"/>
        <v>1672138</v>
      </c>
      <c r="C43" s="34">
        <f>SUM(一般接種!D42+一般接種!G42+一般接種!J42+一般接種!M42+医療従事者等!C40)</f>
        <v>599650</v>
      </c>
      <c r="D43" s="30">
        <f t="shared" si="0"/>
        <v>0.81590695408797076</v>
      </c>
      <c r="E43" s="34">
        <f>SUM(一般接種!E42+一般接種!H42+一般接種!K42+一般接種!N42+医療従事者等!D40)</f>
        <v>592287</v>
      </c>
      <c r="F43" s="31">
        <f t="shared" si="1"/>
        <v>0.80588857186008822</v>
      </c>
      <c r="G43" s="29">
        <f t="shared" si="8"/>
        <v>471358</v>
      </c>
      <c r="H43" s="31">
        <f t="shared" si="6"/>
        <v>0.64134790305177636</v>
      </c>
      <c r="I43" s="35">
        <v>7928</v>
      </c>
      <c r="J43" s="35">
        <v>39818</v>
      </c>
      <c r="K43" s="35">
        <v>153082</v>
      </c>
      <c r="L43" s="35">
        <v>160610</v>
      </c>
      <c r="M43" s="35">
        <v>67361</v>
      </c>
      <c r="N43" s="35">
        <v>29034</v>
      </c>
      <c r="O43" s="35">
        <v>11710</v>
      </c>
      <c r="P43" s="35">
        <v>1815</v>
      </c>
      <c r="Q43" s="35">
        <f t="shared" si="9"/>
        <v>8843</v>
      </c>
      <c r="R43" s="63">
        <f t="shared" si="7"/>
        <v>1.2032127399316143E-2</v>
      </c>
      <c r="S43" s="35">
        <v>10</v>
      </c>
      <c r="T43" s="35">
        <v>3233</v>
      </c>
      <c r="U43" s="35">
        <v>5600</v>
      </c>
      <c r="W43" s="1">
        <v>734949</v>
      </c>
    </row>
    <row r="44" spans="1:23" x14ac:dyDescent="0.45">
      <c r="A44" s="33" t="s">
        <v>49</v>
      </c>
      <c r="B44" s="32">
        <f t="shared" si="10"/>
        <v>2169004</v>
      </c>
      <c r="C44" s="34">
        <f>SUM(一般接種!D43+一般接種!G43+一般接種!J43+一般接種!M43+医療従事者等!C41)</f>
        <v>780224</v>
      </c>
      <c r="D44" s="30">
        <f t="shared" si="0"/>
        <v>0.80113687703820535</v>
      </c>
      <c r="E44" s="34">
        <f>SUM(一般接種!E43+一般接種!H43+一般接種!K43+一般接種!N43+医療従事者等!D41)</f>
        <v>771941</v>
      </c>
      <c r="F44" s="31">
        <f t="shared" si="1"/>
        <v>0.79263186212901582</v>
      </c>
      <c r="G44" s="29">
        <f t="shared" si="8"/>
        <v>600733</v>
      </c>
      <c r="H44" s="31">
        <f t="shared" si="6"/>
        <v>0.61683485710999941</v>
      </c>
      <c r="I44" s="35">
        <v>9393</v>
      </c>
      <c r="J44" s="35">
        <v>48481</v>
      </c>
      <c r="K44" s="35">
        <v>170710</v>
      </c>
      <c r="L44" s="35">
        <v>187068</v>
      </c>
      <c r="M44" s="35">
        <v>113975</v>
      </c>
      <c r="N44" s="35">
        <v>52774</v>
      </c>
      <c r="O44" s="35">
        <v>16574</v>
      </c>
      <c r="P44" s="35">
        <v>1758</v>
      </c>
      <c r="Q44" s="35">
        <f t="shared" si="9"/>
        <v>16106</v>
      </c>
      <c r="R44" s="63">
        <f t="shared" si="7"/>
        <v>1.6537700124037887E-2</v>
      </c>
      <c r="S44" s="35">
        <v>148</v>
      </c>
      <c r="T44" s="35">
        <v>7416</v>
      </c>
      <c r="U44" s="35">
        <v>8542</v>
      </c>
      <c r="W44" s="1">
        <v>973896</v>
      </c>
    </row>
    <row r="45" spans="1:23" x14ac:dyDescent="0.45">
      <c r="A45" s="33" t="s">
        <v>50</v>
      </c>
      <c r="B45" s="32">
        <f t="shared" si="10"/>
        <v>3108152</v>
      </c>
      <c r="C45" s="34">
        <f>SUM(一般接種!D44+一般接種!G44+一般接種!J44+一般接種!M44+医療従事者等!C42)</f>
        <v>1114347</v>
      </c>
      <c r="D45" s="30">
        <f t="shared" si="0"/>
        <v>0.82165712174803629</v>
      </c>
      <c r="E45" s="34">
        <f>SUM(一般接種!E44+一般接種!H44+一般接種!K44+一般接種!N44+医療従事者等!D42)</f>
        <v>1103235</v>
      </c>
      <c r="F45" s="31">
        <f t="shared" si="1"/>
        <v>0.81346375474757393</v>
      </c>
      <c r="G45" s="29">
        <f t="shared" si="8"/>
        <v>868602</v>
      </c>
      <c r="H45" s="31">
        <f t="shared" si="6"/>
        <v>0.64045851001939957</v>
      </c>
      <c r="I45" s="35">
        <v>12481</v>
      </c>
      <c r="J45" s="35">
        <v>59199</v>
      </c>
      <c r="K45" s="35">
        <v>279915</v>
      </c>
      <c r="L45" s="35">
        <v>271705</v>
      </c>
      <c r="M45" s="35">
        <v>142428</v>
      </c>
      <c r="N45" s="35">
        <v>71683</v>
      </c>
      <c r="O45" s="35">
        <v>27875</v>
      </c>
      <c r="P45" s="35">
        <v>3316</v>
      </c>
      <c r="Q45" s="35">
        <f t="shared" si="9"/>
        <v>21968</v>
      </c>
      <c r="R45" s="63">
        <f t="shared" si="7"/>
        <v>1.6197973926039968E-2</v>
      </c>
      <c r="S45" s="35">
        <v>211</v>
      </c>
      <c r="T45" s="35">
        <v>5089</v>
      </c>
      <c r="U45" s="35">
        <v>16668</v>
      </c>
      <c r="W45" s="1">
        <v>1356219</v>
      </c>
    </row>
    <row r="46" spans="1:23" x14ac:dyDescent="0.45">
      <c r="A46" s="33" t="s">
        <v>51</v>
      </c>
      <c r="B46" s="32">
        <f t="shared" si="10"/>
        <v>1573105</v>
      </c>
      <c r="C46" s="34">
        <f>SUM(一般接種!D45+一般接種!G45+一般接種!J45+一般接種!M45+医療従事者等!C43)</f>
        <v>566093</v>
      </c>
      <c r="D46" s="30">
        <f t="shared" si="0"/>
        <v>0.80735830408447629</v>
      </c>
      <c r="E46" s="34">
        <f>SUM(一般接種!E45+一般接種!H45+一般接種!K45+一般接種!N45+医療従事者等!D43)</f>
        <v>558728</v>
      </c>
      <c r="F46" s="31">
        <f t="shared" si="1"/>
        <v>0.7968543870433149</v>
      </c>
      <c r="G46" s="29">
        <f t="shared" si="8"/>
        <v>434366</v>
      </c>
      <c r="H46" s="31">
        <f t="shared" si="6"/>
        <v>0.61949007868310968</v>
      </c>
      <c r="I46" s="35">
        <v>10599</v>
      </c>
      <c r="J46" s="35">
        <v>33515</v>
      </c>
      <c r="K46" s="35">
        <v>140999</v>
      </c>
      <c r="L46" s="35">
        <v>125431</v>
      </c>
      <c r="M46" s="35">
        <v>73342</v>
      </c>
      <c r="N46" s="35">
        <v>36046</v>
      </c>
      <c r="O46" s="35">
        <v>13260</v>
      </c>
      <c r="P46" s="35">
        <v>1174</v>
      </c>
      <c r="Q46" s="35">
        <f t="shared" si="9"/>
        <v>13918</v>
      </c>
      <c r="R46" s="63">
        <f t="shared" si="7"/>
        <v>1.9849764749339315E-2</v>
      </c>
      <c r="S46" s="35">
        <v>167</v>
      </c>
      <c r="T46" s="35">
        <v>5392</v>
      </c>
      <c r="U46" s="35">
        <v>8359</v>
      </c>
      <c r="W46" s="1">
        <v>701167</v>
      </c>
    </row>
    <row r="47" spans="1:23" x14ac:dyDescent="0.45">
      <c r="A47" s="33" t="s">
        <v>52</v>
      </c>
      <c r="B47" s="32">
        <f t="shared" si="10"/>
        <v>11293763</v>
      </c>
      <c r="C47" s="34">
        <f>SUM(一般接種!D46+一般接種!G46+一般接種!J46+一般接種!M46+医療従事者等!C44)</f>
        <v>4135297</v>
      </c>
      <c r="D47" s="30">
        <f t="shared" si="0"/>
        <v>0.80701791704802928</v>
      </c>
      <c r="E47" s="34">
        <f>SUM(一般接種!E46+一般接種!H46+一般接種!K46+一般接種!N46+医療従事者等!D44)</f>
        <v>4054942</v>
      </c>
      <c r="F47" s="31">
        <f t="shared" si="1"/>
        <v>0.79133635300936545</v>
      </c>
      <c r="G47" s="29">
        <f t="shared" si="8"/>
        <v>3009411</v>
      </c>
      <c r="H47" s="31">
        <f t="shared" si="6"/>
        <v>0.58729725984891212</v>
      </c>
      <c r="I47" s="35">
        <v>43834</v>
      </c>
      <c r="J47" s="35">
        <v>229881</v>
      </c>
      <c r="K47" s="35">
        <v>929510</v>
      </c>
      <c r="L47" s="35">
        <v>1024153</v>
      </c>
      <c r="M47" s="35">
        <v>490612</v>
      </c>
      <c r="N47" s="35">
        <v>192507</v>
      </c>
      <c r="O47" s="35">
        <v>84805</v>
      </c>
      <c r="P47" s="35">
        <v>14109</v>
      </c>
      <c r="Q47" s="35">
        <f t="shared" si="9"/>
        <v>94113</v>
      </c>
      <c r="R47" s="63">
        <f t="shared" si="7"/>
        <v>1.8366486670036319E-2</v>
      </c>
      <c r="S47" s="35">
        <v>77</v>
      </c>
      <c r="T47" s="35">
        <v>37545</v>
      </c>
      <c r="U47" s="35">
        <v>56491</v>
      </c>
      <c r="W47" s="1">
        <v>5124170</v>
      </c>
    </row>
    <row r="48" spans="1:23" x14ac:dyDescent="0.45">
      <c r="A48" s="33" t="s">
        <v>53</v>
      </c>
      <c r="B48" s="32">
        <f t="shared" si="10"/>
        <v>1817799</v>
      </c>
      <c r="C48" s="34">
        <f>SUM(一般接種!D47+一般接種!G47+一般接種!J47+一般接種!M47+医療従事者等!C45)</f>
        <v>658348</v>
      </c>
      <c r="D48" s="30">
        <f t="shared" si="0"/>
        <v>0.80460804036068456</v>
      </c>
      <c r="E48" s="34">
        <f>SUM(一般接種!E47+一般接種!H47+一般接種!K47+一般接種!N47+医療従事者等!D45)</f>
        <v>650394</v>
      </c>
      <c r="F48" s="31">
        <f t="shared" si="1"/>
        <v>0.79488696221807775</v>
      </c>
      <c r="G48" s="29">
        <f t="shared" si="8"/>
        <v>491313</v>
      </c>
      <c r="H48" s="31">
        <f t="shared" si="6"/>
        <v>0.60046417720374179</v>
      </c>
      <c r="I48" s="35">
        <v>8406</v>
      </c>
      <c r="J48" s="35">
        <v>56527</v>
      </c>
      <c r="K48" s="35">
        <v>165932</v>
      </c>
      <c r="L48" s="35">
        <v>147215</v>
      </c>
      <c r="M48" s="35">
        <v>63238</v>
      </c>
      <c r="N48" s="35">
        <v>32306</v>
      </c>
      <c r="O48" s="35">
        <v>15295</v>
      </c>
      <c r="P48" s="35">
        <v>2394</v>
      </c>
      <c r="Q48" s="35">
        <f t="shared" si="9"/>
        <v>17744</v>
      </c>
      <c r="R48" s="63">
        <f t="shared" si="7"/>
        <v>2.1686046085292256E-2</v>
      </c>
      <c r="S48" s="35">
        <v>41</v>
      </c>
      <c r="T48" s="35">
        <v>6073</v>
      </c>
      <c r="U48" s="35">
        <v>11630</v>
      </c>
      <c r="W48" s="1">
        <v>818222</v>
      </c>
    </row>
    <row r="49" spans="1:23" x14ac:dyDescent="0.45">
      <c r="A49" s="33" t="s">
        <v>54</v>
      </c>
      <c r="B49" s="32">
        <f t="shared" si="10"/>
        <v>3079694</v>
      </c>
      <c r="C49" s="34">
        <f>SUM(一般接種!D48+一般接種!G48+一般接種!J48+一般接種!M48+医療従事者等!C46)</f>
        <v>1101583</v>
      </c>
      <c r="D49" s="30">
        <f t="shared" si="0"/>
        <v>0.82457643992460727</v>
      </c>
      <c r="E49" s="34">
        <f>SUM(一般接種!E48+一般接種!H48+一般接種!K48+一般接種!N48+医療従事者等!D46)</f>
        <v>1085567</v>
      </c>
      <c r="F49" s="31">
        <f t="shared" si="1"/>
        <v>0.81258785961623969</v>
      </c>
      <c r="G49" s="29">
        <f t="shared" si="8"/>
        <v>873716</v>
      </c>
      <c r="H49" s="31">
        <f t="shared" si="6"/>
        <v>0.65400939265145541</v>
      </c>
      <c r="I49" s="35">
        <v>14889</v>
      </c>
      <c r="J49" s="35">
        <v>65894</v>
      </c>
      <c r="K49" s="35">
        <v>277911</v>
      </c>
      <c r="L49" s="35">
        <v>302307</v>
      </c>
      <c r="M49" s="35">
        <v>132620</v>
      </c>
      <c r="N49" s="35">
        <v>51861</v>
      </c>
      <c r="O49" s="35">
        <v>24793</v>
      </c>
      <c r="P49" s="35">
        <v>3441</v>
      </c>
      <c r="Q49" s="35">
        <f t="shared" si="9"/>
        <v>18828</v>
      </c>
      <c r="R49" s="63">
        <f t="shared" si="7"/>
        <v>1.4093468409462117E-2</v>
      </c>
      <c r="S49" s="35">
        <v>81</v>
      </c>
      <c r="T49" s="35">
        <v>6118</v>
      </c>
      <c r="U49" s="35">
        <v>12629</v>
      </c>
      <c r="W49" s="1">
        <v>1335938</v>
      </c>
    </row>
    <row r="50" spans="1:23" x14ac:dyDescent="0.45">
      <c r="A50" s="33" t="s">
        <v>55</v>
      </c>
      <c r="B50" s="32">
        <f t="shared" si="10"/>
        <v>4076318</v>
      </c>
      <c r="C50" s="34">
        <f>SUM(一般接種!D49+一般接種!G49+一般接種!J49+一般接種!M49+医療従事者等!C47)</f>
        <v>1461405</v>
      </c>
      <c r="D50" s="30">
        <f t="shared" si="0"/>
        <v>0.83098351287496908</v>
      </c>
      <c r="E50" s="34">
        <f>SUM(一般接種!E49+一般接種!H49+一般接種!K49+一般接種!N49+医療従事者等!D47)</f>
        <v>1445138</v>
      </c>
      <c r="F50" s="31">
        <f t="shared" si="1"/>
        <v>0.82173377799385328</v>
      </c>
      <c r="G50" s="29">
        <f t="shared" si="8"/>
        <v>1140210</v>
      </c>
      <c r="H50" s="31">
        <f t="shared" si="6"/>
        <v>0.64834574345589924</v>
      </c>
      <c r="I50" s="35">
        <v>21258</v>
      </c>
      <c r="J50" s="35">
        <v>78066</v>
      </c>
      <c r="K50" s="35">
        <v>344245</v>
      </c>
      <c r="L50" s="35">
        <v>429497</v>
      </c>
      <c r="M50" s="35">
        <v>176604</v>
      </c>
      <c r="N50" s="35">
        <v>65882</v>
      </c>
      <c r="O50" s="35">
        <v>21395</v>
      </c>
      <c r="P50" s="35">
        <v>3263</v>
      </c>
      <c r="Q50" s="35">
        <f t="shared" si="9"/>
        <v>29565</v>
      </c>
      <c r="R50" s="63">
        <f t="shared" si="7"/>
        <v>1.6811238197589621E-2</v>
      </c>
      <c r="S50" s="35">
        <v>150</v>
      </c>
      <c r="T50" s="35">
        <v>9936</v>
      </c>
      <c r="U50" s="35">
        <v>19479</v>
      </c>
      <c r="W50" s="1">
        <v>1758645</v>
      </c>
    </row>
    <row r="51" spans="1:23" x14ac:dyDescent="0.45">
      <c r="A51" s="33" t="s">
        <v>56</v>
      </c>
      <c r="B51" s="32">
        <f t="shared" si="10"/>
        <v>2569095</v>
      </c>
      <c r="C51" s="34">
        <f>SUM(一般接種!D50+一般接種!G50+一般接種!J50+一般接種!M50+医療従事者等!C48)</f>
        <v>926273</v>
      </c>
      <c r="D51" s="30">
        <f t="shared" si="0"/>
        <v>0.81128119249462005</v>
      </c>
      <c r="E51" s="34">
        <f>SUM(一般接種!E50+一般接種!H50+一般接種!K50+一般接種!N50+医療従事者等!D48)</f>
        <v>911123</v>
      </c>
      <c r="F51" s="31">
        <f t="shared" si="1"/>
        <v>0.79801198345334012</v>
      </c>
      <c r="G51" s="29">
        <f t="shared" si="8"/>
        <v>714068</v>
      </c>
      <c r="H51" s="31">
        <f t="shared" si="6"/>
        <v>0.62542030110156333</v>
      </c>
      <c r="I51" s="35">
        <v>19409</v>
      </c>
      <c r="J51" s="35">
        <v>50882</v>
      </c>
      <c r="K51" s="35">
        <v>216549</v>
      </c>
      <c r="L51" s="35">
        <v>218840</v>
      </c>
      <c r="M51" s="35">
        <v>116321</v>
      </c>
      <c r="N51" s="35">
        <v>63330</v>
      </c>
      <c r="O51" s="35">
        <v>24715</v>
      </c>
      <c r="P51" s="35">
        <v>4022</v>
      </c>
      <c r="Q51" s="35">
        <f t="shared" si="9"/>
        <v>17631</v>
      </c>
      <c r="R51" s="63">
        <f t="shared" si="7"/>
        <v>1.5442206244673705E-2</v>
      </c>
      <c r="S51" s="35">
        <v>244</v>
      </c>
      <c r="T51" s="35">
        <v>7767</v>
      </c>
      <c r="U51" s="35">
        <v>9620</v>
      </c>
      <c r="W51" s="1">
        <v>1141741</v>
      </c>
    </row>
    <row r="52" spans="1:23" x14ac:dyDescent="0.45">
      <c r="A52" s="33" t="s">
        <v>57</v>
      </c>
      <c r="B52" s="32">
        <f t="shared" si="10"/>
        <v>2416348</v>
      </c>
      <c r="C52" s="34">
        <f>SUM(一般接種!D51+一般接種!G51+一般接種!J51+一般接種!M51+医療従事者等!C49)</f>
        <v>871359</v>
      </c>
      <c r="D52" s="30">
        <f t="shared" si="0"/>
        <v>0.80144052698527746</v>
      </c>
      <c r="E52" s="34">
        <f>SUM(一般接種!E51+一般接種!H51+一般接種!K51+一般接種!N51+医療従事者等!D49)</f>
        <v>859704</v>
      </c>
      <c r="F52" s="31">
        <f t="shared" si="1"/>
        <v>0.79072073256987185</v>
      </c>
      <c r="G52" s="29">
        <f t="shared" si="8"/>
        <v>665912</v>
      </c>
      <c r="H52" s="31">
        <f t="shared" si="6"/>
        <v>0.61247874206362707</v>
      </c>
      <c r="I52" s="35">
        <v>10939</v>
      </c>
      <c r="J52" s="35">
        <v>46231</v>
      </c>
      <c r="K52" s="35">
        <v>186590</v>
      </c>
      <c r="L52" s="35">
        <v>215434</v>
      </c>
      <c r="M52" s="35">
        <v>121971</v>
      </c>
      <c r="N52" s="35">
        <v>56879</v>
      </c>
      <c r="O52" s="35">
        <v>23938</v>
      </c>
      <c r="P52" s="35">
        <v>3930</v>
      </c>
      <c r="Q52" s="35">
        <f t="shared" si="9"/>
        <v>19373</v>
      </c>
      <c r="R52" s="63">
        <f t="shared" si="7"/>
        <v>1.7818496543084743E-2</v>
      </c>
      <c r="S52" s="35">
        <v>156</v>
      </c>
      <c r="T52" s="35">
        <v>5569</v>
      </c>
      <c r="U52" s="35">
        <v>13648</v>
      </c>
      <c r="W52" s="1">
        <v>1087241</v>
      </c>
    </row>
    <row r="53" spans="1:23" x14ac:dyDescent="0.45">
      <c r="A53" s="33" t="s">
        <v>58</v>
      </c>
      <c r="B53" s="32">
        <f t="shared" si="10"/>
        <v>3665761</v>
      </c>
      <c r="C53" s="34">
        <f>SUM(一般接種!D52+一般接種!G52+一般接種!J52+一般接種!M52+医療従事者等!C50)</f>
        <v>1321637</v>
      </c>
      <c r="D53" s="30">
        <f t="shared" si="0"/>
        <v>0.81707765667996068</v>
      </c>
      <c r="E53" s="34">
        <f>SUM(一般接種!E52+一般接種!H52+一般接種!K52+一般接種!N52+医療従事者等!D50)</f>
        <v>1298781</v>
      </c>
      <c r="F53" s="31">
        <f t="shared" si="1"/>
        <v>0.80294735696750019</v>
      </c>
      <c r="G53" s="29">
        <f t="shared" si="8"/>
        <v>1023818</v>
      </c>
      <c r="H53" s="31">
        <f t="shared" si="6"/>
        <v>0.63295656243489251</v>
      </c>
      <c r="I53" s="35">
        <v>17307</v>
      </c>
      <c r="J53" s="35">
        <v>70642</v>
      </c>
      <c r="K53" s="35">
        <v>342252</v>
      </c>
      <c r="L53" s="35">
        <v>301941</v>
      </c>
      <c r="M53" s="35">
        <v>172073</v>
      </c>
      <c r="N53" s="35">
        <v>82317</v>
      </c>
      <c r="O53" s="35">
        <v>33315</v>
      </c>
      <c r="P53" s="35">
        <v>3971</v>
      </c>
      <c r="Q53" s="35">
        <f t="shared" si="9"/>
        <v>21525</v>
      </c>
      <c r="R53" s="63">
        <f t="shared" si="7"/>
        <v>1.330743355402138E-2</v>
      </c>
      <c r="S53" s="35">
        <v>101</v>
      </c>
      <c r="T53" s="35">
        <v>5979</v>
      </c>
      <c r="U53" s="35">
        <v>15445</v>
      </c>
      <c r="W53" s="1">
        <v>1617517</v>
      </c>
    </row>
    <row r="54" spans="1:23" x14ac:dyDescent="0.45">
      <c r="A54" s="33" t="s">
        <v>59</v>
      </c>
      <c r="B54" s="32">
        <f t="shared" si="10"/>
        <v>2800842</v>
      </c>
      <c r="C54" s="34">
        <f>SUM(一般接種!D53+一般接種!G53+一般接種!J53+一般接種!M53+医療従事者等!C51)</f>
        <v>1059690</v>
      </c>
      <c r="D54" s="37">
        <f t="shared" si="0"/>
        <v>0.71353926085334629</v>
      </c>
      <c r="E54" s="34">
        <f>SUM(一般接種!E53+一般接種!H53+一般接種!K53+一般接種!N53+医療従事者等!D51)</f>
        <v>1038670</v>
      </c>
      <c r="F54" s="31">
        <f t="shared" si="1"/>
        <v>0.69938550337414263</v>
      </c>
      <c r="G54" s="29">
        <f t="shared" si="8"/>
        <v>683052</v>
      </c>
      <c r="H54" s="31">
        <f t="shared" si="6"/>
        <v>0.45993113005161879</v>
      </c>
      <c r="I54" s="35">
        <v>17294</v>
      </c>
      <c r="J54" s="35">
        <v>58623</v>
      </c>
      <c r="K54" s="35">
        <v>211196</v>
      </c>
      <c r="L54" s="35">
        <v>191187</v>
      </c>
      <c r="M54" s="35">
        <v>117868</v>
      </c>
      <c r="N54" s="35">
        <v>58306</v>
      </c>
      <c r="O54" s="35">
        <v>25000</v>
      </c>
      <c r="P54" s="35">
        <v>3578</v>
      </c>
      <c r="Q54" s="35">
        <f t="shared" si="9"/>
        <v>19430</v>
      </c>
      <c r="R54" s="63">
        <f t="shared" si="7"/>
        <v>1.3083135481490359E-2</v>
      </c>
      <c r="S54" s="35">
        <v>14</v>
      </c>
      <c r="T54" s="35">
        <v>6687</v>
      </c>
      <c r="U54" s="35">
        <v>12729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F20" sqref="F2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V2" s="133">
        <f>'進捗状況 (都道府県別)'!G3</f>
        <v>44753</v>
      </c>
      <c r="W2" s="133"/>
    </row>
    <row r="3" spans="1:23" ht="37.5" customHeight="1" x14ac:dyDescent="0.45">
      <c r="A3" s="119" t="s">
        <v>2</v>
      </c>
      <c r="B3" s="132" t="str">
        <f>_xlfn.CONCAT("接種回数
（",TEXT('進捗状況 (都道府県別)'!G3-1,"m月d日"),"まで）")</f>
        <v>接種回数
（7月10日まで）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tr">
        <f>_xlfn.CONCAT("接種回数
（",TEXT('進捗状況 (都道府県別)'!G3-1,"m月d日"),"まで）","※4")</f>
        <v>接種回数
（7月10日まで）※4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12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193847817</v>
      </c>
      <c r="C6" s="40">
        <f>SUM(C7:C53)</f>
        <v>161382118</v>
      </c>
      <c r="D6" s="40">
        <f>SUM(D7:D53)</f>
        <v>80956663</v>
      </c>
      <c r="E6" s="41">
        <f>SUM(E7:E53)</f>
        <v>80425455</v>
      </c>
      <c r="F6" s="41">
        <f t="shared" ref="F6:T6" si="0">SUM(F7:F53)</f>
        <v>32335140</v>
      </c>
      <c r="G6" s="41">
        <f>SUM(G7:G53)</f>
        <v>16217498</v>
      </c>
      <c r="H6" s="41">
        <f t="shared" ref="H6:N6" si="1">SUM(H7:H53)</f>
        <v>16117642</v>
      </c>
      <c r="I6" s="41">
        <f>SUM(I7:I53)</f>
        <v>117565</v>
      </c>
      <c r="J6" s="41">
        <f t="shared" si="1"/>
        <v>58713</v>
      </c>
      <c r="K6" s="41">
        <f t="shared" si="1"/>
        <v>58852</v>
      </c>
      <c r="L6" s="67">
        <f>SUM(L7:L53)</f>
        <v>12994</v>
      </c>
      <c r="M6" s="67">
        <f t="shared" si="1"/>
        <v>8951</v>
      </c>
      <c r="N6" s="67">
        <f t="shared" si="1"/>
        <v>4043</v>
      </c>
      <c r="O6" s="42"/>
      <c r="P6" s="41">
        <f>SUM(P7:P53)</f>
        <v>177126180</v>
      </c>
      <c r="Q6" s="43">
        <f>C6/P6</f>
        <v>0.91111386244540471</v>
      </c>
      <c r="R6" s="41">
        <f t="shared" si="0"/>
        <v>34262000</v>
      </c>
      <c r="S6" s="44">
        <f>F6/R6</f>
        <v>0.94376101803747592</v>
      </c>
      <c r="T6" s="41">
        <f t="shared" si="0"/>
        <v>202140</v>
      </c>
      <c r="U6" s="44">
        <f>I6/T6</f>
        <v>0.58160186009696246</v>
      </c>
      <c r="V6" s="41">
        <f t="shared" ref="V6" si="2">SUM(V7:V53)</f>
        <v>287840</v>
      </c>
      <c r="W6" s="44">
        <f>L6/V6</f>
        <v>4.5143135075041689E-2</v>
      </c>
    </row>
    <row r="7" spans="1:23" x14ac:dyDescent="0.45">
      <c r="A7" s="45" t="s">
        <v>13</v>
      </c>
      <c r="B7" s="40">
        <v>7956959</v>
      </c>
      <c r="C7" s="40">
        <v>6458197</v>
      </c>
      <c r="D7" s="40">
        <v>3240797</v>
      </c>
      <c r="E7" s="41">
        <v>3217400</v>
      </c>
      <c r="F7" s="46">
        <v>1497572</v>
      </c>
      <c r="G7" s="41">
        <v>750842</v>
      </c>
      <c r="H7" s="41">
        <v>746730</v>
      </c>
      <c r="I7" s="41">
        <v>873</v>
      </c>
      <c r="J7" s="41">
        <v>429</v>
      </c>
      <c r="K7" s="41">
        <v>444</v>
      </c>
      <c r="L7" s="67">
        <v>317</v>
      </c>
      <c r="M7" s="67">
        <v>212</v>
      </c>
      <c r="N7" s="67">
        <v>105</v>
      </c>
      <c r="O7" s="42"/>
      <c r="P7" s="41">
        <v>7433760</v>
      </c>
      <c r="Q7" s="43">
        <v>0.86876587352833556</v>
      </c>
      <c r="R7" s="47">
        <v>1518500</v>
      </c>
      <c r="S7" s="43">
        <v>0.98621797826802771</v>
      </c>
      <c r="T7" s="41">
        <v>900</v>
      </c>
      <c r="U7" s="44">
        <v>0.97</v>
      </c>
      <c r="V7" s="41">
        <v>3140</v>
      </c>
      <c r="W7" s="44">
        <v>0.10095541401273886</v>
      </c>
    </row>
    <row r="8" spans="1:23" x14ac:dyDescent="0.45">
      <c r="A8" s="45" t="s">
        <v>14</v>
      </c>
      <c r="B8" s="40">
        <v>2047276</v>
      </c>
      <c r="C8" s="40">
        <v>1856319</v>
      </c>
      <c r="D8" s="40">
        <v>931192</v>
      </c>
      <c r="E8" s="41">
        <v>925127</v>
      </c>
      <c r="F8" s="46">
        <v>188469</v>
      </c>
      <c r="G8" s="41">
        <v>94675</v>
      </c>
      <c r="H8" s="41">
        <v>93794</v>
      </c>
      <c r="I8" s="41">
        <v>2418</v>
      </c>
      <c r="J8" s="41">
        <v>1214</v>
      </c>
      <c r="K8" s="41">
        <v>1204</v>
      </c>
      <c r="L8" s="67">
        <v>70</v>
      </c>
      <c r="M8" s="67">
        <v>66</v>
      </c>
      <c r="N8" s="67">
        <v>4</v>
      </c>
      <c r="O8" s="42"/>
      <c r="P8" s="41">
        <v>1921955</v>
      </c>
      <c r="Q8" s="43">
        <v>0.96584935651459058</v>
      </c>
      <c r="R8" s="47">
        <v>186500</v>
      </c>
      <c r="S8" s="43">
        <v>1.0105576407506702</v>
      </c>
      <c r="T8" s="41">
        <v>3800</v>
      </c>
      <c r="U8" s="44">
        <v>0.63631578947368417</v>
      </c>
      <c r="V8" s="41">
        <v>800</v>
      </c>
      <c r="W8" s="44">
        <v>8.7499999999999994E-2</v>
      </c>
    </row>
    <row r="9" spans="1:23" x14ac:dyDescent="0.45">
      <c r="A9" s="45" t="s">
        <v>15</v>
      </c>
      <c r="B9" s="40">
        <v>1968391</v>
      </c>
      <c r="C9" s="40">
        <v>1723710</v>
      </c>
      <c r="D9" s="40">
        <v>864861</v>
      </c>
      <c r="E9" s="41">
        <v>858849</v>
      </c>
      <c r="F9" s="46">
        <v>244579</v>
      </c>
      <c r="G9" s="41">
        <v>122757</v>
      </c>
      <c r="H9" s="41">
        <v>121822</v>
      </c>
      <c r="I9" s="41">
        <v>98</v>
      </c>
      <c r="J9" s="41">
        <v>50</v>
      </c>
      <c r="K9" s="41">
        <v>48</v>
      </c>
      <c r="L9" s="67">
        <v>4</v>
      </c>
      <c r="M9" s="67">
        <v>4</v>
      </c>
      <c r="N9" s="67">
        <v>0</v>
      </c>
      <c r="O9" s="42"/>
      <c r="P9" s="41">
        <v>1879585</v>
      </c>
      <c r="Q9" s="43">
        <v>0.91706945948174734</v>
      </c>
      <c r="R9" s="47">
        <v>227500</v>
      </c>
      <c r="S9" s="43">
        <v>1.0750725274725275</v>
      </c>
      <c r="T9" s="41">
        <v>260</v>
      </c>
      <c r="U9" s="44">
        <v>0.37692307692307692</v>
      </c>
      <c r="V9" s="41">
        <v>500</v>
      </c>
      <c r="W9" s="44">
        <v>8.0000000000000002E-3</v>
      </c>
    </row>
    <row r="10" spans="1:23" x14ac:dyDescent="0.45">
      <c r="A10" s="45" t="s">
        <v>16</v>
      </c>
      <c r="B10" s="40">
        <v>3557859</v>
      </c>
      <c r="C10" s="40">
        <v>2815893</v>
      </c>
      <c r="D10" s="40">
        <v>1412672</v>
      </c>
      <c r="E10" s="41">
        <v>1403221</v>
      </c>
      <c r="F10" s="46">
        <v>741770</v>
      </c>
      <c r="G10" s="41">
        <v>371787</v>
      </c>
      <c r="H10" s="41">
        <v>369983</v>
      </c>
      <c r="I10" s="41">
        <v>54</v>
      </c>
      <c r="J10" s="41">
        <v>21</v>
      </c>
      <c r="K10" s="41">
        <v>33</v>
      </c>
      <c r="L10" s="67">
        <v>142</v>
      </c>
      <c r="M10" s="67">
        <v>134</v>
      </c>
      <c r="N10" s="67">
        <v>8</v>
      </c>
      <c r="O10" s="42"/>
      <c r="P10" s="41">
        <v>3171035</v>
      </c>
      <c r="Q10" s="43">
        <v>0.88800438973395124</v>
      </c>
      <c r="R10" s="47">
        <v>854400</v>
      </c>
      <c r="S10" s="43">
        <v>0.86817649812734088</v>
      </c>
      <c r="T10" s="41">
        <v>240</v>
      </c>
      <c r="U10" s="44">
        <v>0.22500000000000001</v>
      </c>
      <c r="V10" s="41">
        <v>12040</v>
      </c>
      <c r="W10" s="44">
        <v>1.1794019933554818E-2</v>
      </c>
    </row>
    <row r="11" spans="1:23" x14ac:dyDescent="0.45">
      <c r="A11" s="45" t="s">
        <v>17</v>
      </c>
      <c r="B11" s="40">
        <v>1591425</v>
      </c>
      <c r="C11" s="40">
        <v>1495219</v>
      </c>
      <c r="D11" s="40">
        <v>749709</v>
      </c>
      <c r="E11" s="41">
        <v>745510</v>
      </c>
      <c r="F11" s="46">
        <v>96130</v>
      </c>
      <c r="G11" s="41">
        <v>48363</v>
      </c>
      <c r="H11" s="41">
        <v>47767</v>
      </c>
      <c r="I11" s="41">
        <v>67</v>
      </c>
      <c r="J11" s="41">
        <v>34</v>
      </c>
      <c r="K11" s="41">
        <v>33</v>
      </c>
      <c r="L11" s="67">
        <v>9</v>
      </c>
      <c r="M11" s="67">
        <v>9</v>
      </c>
      <c r="N11" s="67">
        <v>0</v>
      </c>
      <c r="O11" s="42"/>
      <c r="P11" s="41">
        <v>1523455</v>
      </c>
      <c r="Q11" s="43">
        <v>0.98146581290553381</v>
      </c>
      <c r="R11" s="47">
        <v>87900</v>
      </c>
      <c r="S11" s="43">
        <v>1.0936291240045506</v>
      </c>
      <c r="T11" s="41">
        <v>140</v>
      </c>
      <c r="U11" s="44">
        <v>0.47857142857142859</v>
      </c>
      <c r="V11" s="41">
        <v>200</v>
      </c>
      <c r="W11" s="44">
        <v>4.4999999999999998E-2</v>
      </c>
    </row>
    <row r="12" spans="1:23" x14ac:dyDescent="0.45">
      <c r="A12" s="45" t="s">
        <v>18</v>
      </c>
      <c r="B12" s="40">
        <v>1744205</v>
      </c>
      <c r="C12" s="40">
        <v>1665974</v>
      </c>
      <c r="D12" s="40">
        <v>835348</v>
      </c>
      <c r="E12" s="41">
        <v>830626</v>
      </c>
      <c r="F12" s="46">
        <v>77891</v>
      </c>
      <c r="G12" s="41">
        <v>39022</v>
      </c>
      <c r="H12" s="41">
        <v>38869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0.95933363852826936</v>
      </c>
      <c r="R12" s="47">
        <v>61700</v>
      </c>
      <c r="S12" s="43">
        <v>1.262414910858995</v>
      </c>
      <c r="T12" s="41">
        <v>340</v>
      </c>
      <c r="U12" s="44">
        <v>0.47352941176470587</v>
      </c>
      <c r="V12" s="41">
        <v>330</v>
      </c>
      <c r="W12" s="44">
        <v>0.54242424242424248</v>
      </c>
    </row>
    <row r="13" spans="1:23" x14ac:dyDescent="0.45">
      <c r="A13" s="45" t="s">
        <v>19</v>
      </c>
      <c r="B13" s="40">
        <v>2971835</v>
      </c>
      <c r="C13" s="40">
        <v>2763468</v>
      </c>
      <c r="D13" s="40">
        <v>1387058</v>
      </c>
      <c r="E13" s="41">
        <v>1376410</v>
      </c>
      <c r="F13" s="46">
        <v>208026</v>
      </c>
      <c r="G13" s="41">
        <v>104494</v>
      </c>
      <c r="H13" s="41">
        <v>103532</v>
      </c>
      <c r="I13" s="41">
        <v>253</v>
      </c>
      <c r="J13" s="41">
        <v>126</v>
      </c>
      <c r="K13" s="41">
        <v>127</v>
      </c>
      <c r="L13" s="67">
        <v>88</v>
      </c>
      <c r="M13" s="67">
        <v>66</v>
      </c>
      <c r="N13" s="67">
        <v>22</v>
      </c>
      <c r="O13" s="42"/>
      <c r="P13" s="41">
        <v>2910040</v>
      </c>
      <c r="Q13" s="43">
        <v>0.94963230745969129</v>
      </c>
      <c r="R13" s="47">
        <v>178600</v>
      </c>
      <c r="S13" s="43">
        <v>1.1647592385218366</v>
      </c>
      <c r="T13" s="41">
        <v>560</v>
      </c>
      <c r="U13" s="44">
        <v>0.45178571428571429</v>
      </c>
      <c r="V13" s="41">
        <v>11240</v>
      </c>
      <c r="W13" s="44">
        <v>7.8291814946619218E-3</v>
      </c>
    </row>
    <row r="14" spans="1:23" x14ac:dyDescent="0.45">
      <c r="A14" s="45" t="s">
        <v>20</v>
      </c>
      <c r="B14" s="40">
        <v>4645953</v>
      </c>
      <c r="C14" s="40">
        <v>3774050</v>
      </c>
      <c r="D14" s="40">
        <v>1893002</v>
      </c>
      <c r="E14" s="41">
        <v>1881048</v>
      </c>
      <c r="F14" s="46">
        <v>871020</v>
      </c>
      <c r="G14" s="41">
        <v>436901</v>
      </c>
      <c r="H14" s="41">
        <v>434119</v>
      </c>
      <c r="I14" s="41">
        <v>370</v>
      </c>
      <c r="J14" s="41">
        <v>176</v>
      </c>
      <c r="K14" s="41">
        <v>194</v>
      </c>
      <c r="L14" s="67">
        <v>513</v>
      </c>
      <c r="M14" s="67">
        <v>365</v>
      </c>
      <c r="N14" s="67">
        <v>148</v>
      </c>
      <c r="O14" s="42"/>
      <c r="P14" s="41">
        <v>4064675</v>
      </c>
      <c r="Q14" s="43">
        <v>0.92849981855867936</v>
      </c>
      <c r="R14" s="47">
        <v>892500</v>
      </c>
      <c r="S14" s="43">
        <v>0.97593277310924365</v>
      </c>
      <c r="T14" s="41">
        <v>860</v>
      </c>
      <c r="U14" s="44">
        <v>0.43023255813953487</v>
      </c>
      <c r="V14" s="41">
        <v>5760</v>
      </c>
      <c r="W14" s="44">
        <v>8.9062500000000003E-2</v>
      </c>
    </row>
    <row r="15" spans="1:23" x14ac:dyDescent="0.45">
      <c r="A15" s="48" t="s">
        <v>21</v>
      </c>
      <c r="B15" s="40">
        <v>3085969</v>
      </c>
      <c r="C15" s="40">
        <v>2702559</v>
      </c>
      <c r="D15" s="40">
        <v>1355475</v>
      </c>
      <c r="E15" s="41">
        <v>1347084</v>
      </c>
      <c r="F15" s="46">
        <v>382335</v>
      </c>
      <c r="G15" s="41">
        <v>192221</v>
      </c>
      <c r="H15" s="41">
        <v>190114</v>
      </c>
      <c r="I15" s="41">
        <v>828</v>
      </c>
      <c r="J15" s="41">
        <v>413</v>
      </c>
      <c r="K15" s="41">
        <v>415</v>
      </c>
      <c r="L15" s="67">
        <v>247</v>
      </c>
      <c r="M15" s="67">
        <v>160</v>
      </c>
      <c r="N15" s="67">
        <v>87</v>
      </c>
      <c r="O15" s="42"/>
      <c r="P15" s="41">
        <v>2869350</v>
      </c>
      <c r="Q15" s="43">
        <v>0.94187150399916353</v>
      </c>
      <c r="R15" s="47">
        <v>375900</v>
      </c>
      <c r="S15" s="43">
        <v>1.0171189146049482</v>
      </c>
      <c r="T15" s="41">
        <v>1220</v>
      </c>
      <c r="U15" s="44">
        <v>0.67868852459016393</v>
      </c>
      <c r="V15" s="41">
        <v>4210</v>
      </c>
      <c r="W15" s="44">
        <v>5.866983372921615E-2</v>
      </c>
    </row>
    <row r="16" spans="1:23" x14ac:dyDescent="0.45">
      <c r="A16" s="45" t="s">
        <v>22</v>
      </c>
      <c r="B16" s="40">
        <v>3009096</v>
      </c>
      <c r="C16" s="40">
        <v>2157856</v>
      </c>
      <c r="D16" s="40">
        <v>1082720</v>
      </c>
      <c r="E16" s="41">
        <v>1075136</v>
      </c>
      <c r="F16" s="46">
        <v>850885</v>
      </c>
      <c r="G16" s="41">
        <v>426640</v>
      </c>
      <c r="H16" s="41">
        <v>424245</v>
      </c>
      <c r="I16" s="41">
        <v>224</v>
      </c>
      <c r="J16" s="41">
        <v>95</v>
      </c>
      <c r="K16" s="41">
        <v>129</v>
      </c>
      <c r="L16" s="67">
        <v>131</v>
      </c>
      <c r="M16" s="67">
        <v>83</v>
      </c>
      <c r="N16" s="67">
        <v>48</v>
      </c>
      <c r="O16" s="42"/>
      <c r="P16" s="41">
        <v>2506095</v>
      </c>
      <c r="Q16" s="43">
        <v>0.86104317673511976</v>
      </c>
      <c r="R16" s="47">
        <v>887500</v>
      </c>
      <c r="S16" s="43">
        <v>0.95874366197183103</v>
      </c>
      <c r="T16" s="41">
        <v>440</v>
      </c>
      <c r="U16" s="44">
        <v>0.50909090909090904</v>
      </c>
      <c r="V16" s="41">
        <v>840</v>
      </c>
      <c r="W16" s="44">
        <v>0.15595238095238095</v>
      </c>
    </row>
    <row r="17" spans="1:23" x14ac:dyDescent="0.45">
      <c r="A17" s="45" t="s">
        <v>23</v>
      </c>
      <c r="B17" s="40">
        <v>11584277</v>
      </c>
      <c r="C17" s="40">
        <v>9885180</v>
      </c>
      <c r="D17" s="40">
        <v>4964657</v>
      </c>
      <c r="E17" s="41">
        <v>4920523</v>
      </c>
      <c r="F17" s="46">
        <v>1679883</v>
      </c>
      <c r="G17" s="41">
        <v>841219</v>
      </c>
      <c r="H17" s="41">
        <v>838664</v>
      </c>
      <c r="I17" s="41">
        <v>18093</v>
      </c>
      <c r="J17" s="41">
        <v>9065</v>
      </c>
      <c r="K17" s="41">
        <v>9028</v>
      </c>
      <c r="L17" s="67">
        <v>1121</v>
      </c>
      <c r="M17" s="67">
        <v>710</v>
      </c>
      <c r="N17" s="67">
        <v>411</v>
      </c>
      <c r="O17" s="42"/>
      <c r="P17" s="41">
        <v>10836010</v>
      </c>
      <c r="Q17" s="43">
        <v>0.91225275724182608</v>
      </c>
      <c r="R17" s="47">
        <v>659400</v>
      </c>
      <c r="S17" s="43">
        <v>2.5475932666060053</v>
      </c>
      <c r="T17" s="41">
        <v>37820</v>
      </c>
      <c r="U17" s="44">
        <v>0.47839767318878901</v>
      </c>
      <c r="V17" s="41">
        <v>15760</v>
      </c>
      <c r="W17" s="44">
        <v>7.1129441624365478E-2</v>
      </c>
    </row>
    <row r="18" spans="1:23" x14ac:dyDescent="0.45">
      <c r="A18" s="45" t="s">
        <v>24</v>
      </c>
      <c r="B18" s="40">
        <v>9893211</v>
      </c>
      <c r="C18" s="40">
        <v>8188384</v>
      </c>
      <c r="D18" s="40">
        <v>4108790</v>
      </c>
      <c r="E18" s="41">
        <v>4079594</v>
      </c>
      <c r="F18" s="46">
        <v>1703503</v>
      </c>
      <c r="G18" s="41">
        <v>853531</v>
      </c>
      <c r="H18" s="41">
        <v>849972</v>
      </c>
      <c r="I18" s="41">
        <v>815</v>
      </c>
      <c r="J18" s="41">
        <v>368</v>
      </c>
      <c r="K18" s="41">
        <v>447</v>
      </c>
      <c r="L18" s="67">
        <v>509</v>
      </c>
      <c r="M18" s="67">
        <v>405</v>
      </c>
      <c r="N18" s="67">
        <v>104</v>
      </c>
      <c r="O18" s="42"/>
      <c r="P18" s="41">
        <v>8816645</v>
      </c>
      <c r="Q18" s="43">
        <v>0.92874148840063309</v>
      </c>
      <c r="R18" s="47">
        <v>643300</v>
      </c>
      <c r="S18" s="43">
        <v>2.6480693300170994</v>
      </c>
      <c r="T18" s="41">
        <v>4560</v>
      </c>
      <c r="U18" s="44">
        <v>0.1787280701754386</v>
      </c>
      <c r="V18" s="41">
        <v>9540</v>
      </c>
      <c r="W18" s="44">
        <v>5.3354297693920333E-2</v>
      </c>
    </row>
    <row r="19" spans="1:23" x14ac:dyDescent="0.45">
      <c r="A19" s="45" t="s">
        <v>25</v>
      </c>
      <c r="B19" s="40">
        <v>21309686</v>
      </c>
      <c r="C19" s="40">
        <v>15927811</v>
      </c>
      <c r="D19" s="40">
        <v>7994467</v>
      </c>
      <c r="E19" s="41">
        <v>7933344</v>
      </c>
      <c r="F19" s="46">
        <v>5365023</v>
      </c>
      <c r="G19" s="41">
        <v>2691072</v>
      </c>
      <c r="H19" s="41">
        <v>2673951</v>
      </c>
      <c r="I19" s="41">
        <v>13662</v>
      </c>
      <c r="J19" s="41">
        <v>6785</v>
      </c>
      <c r="K19" s="41">
        <v>6877</v>
      </c>
      <c r="L19" s="67">
        <v>3190</v>
      </c>
      <c r="M19" s="67">
        <v>2006</v>
      </c>
      <c r="N19" s="67">
        <v>1184</v>
      </c>
      <c r="O19" s="42"/>
      <c r="P19" s="41">
        <v>17678890</v>
      </c>
      <c r="Q19" s="43">
        <v>0.90095085155233168</v>
      </c>
      <c r="R19" s="47">
        <v>10135750</v>
      </c>
      <c r="S19" s="43">
        <v>0.52931682411267045</v>
      </c>
      <c r="T19" s="41">
        <v>43740</v>
      </c>
      <c r="U19" s="44">
        <v>0.31234567901234567</v>
      </c>
      <c r="V19" s="41">
        <v>30910</v>
      </c>
      <c r="W19" s="44">
        <v>0.10320284697508897</v>
      </c>
    </row>
    <row r="20" spans="1:23" x14ac:dyDescent="0.45">
      <c r="A20" s="45" t="s">
        <v>26</v>
      </c>
      <c r="B20" s="40">
        <v>14390708</v>
      </c>
      <c r="C20" s="40">
        <v>11045594</v>
      </c>
      <c r="D20" s="40">
        <v>5540213</v>
      </c>
      <c r="E20" s="41">
        <v>5505381</v>
      </c>
      <c r="F20" s="46">
        <v>3337526</v>
      </c>
      <c r="G20" s="41">
        <v>1671981</v>
      </c>
      <c r="H20" s="41">
        <v>1665545</v>
      </c>
      <c r="I20" s="41">
        <v>6094</v>
      </c>
      <c r="J20" s="41">
        <v>3053</v>
      </c>
      <c r="K20" s="41">
        <v>3041</v>
      </c>
      <c r="L20" s="67">
        <v>1494</v>
      </c>
      <c r="M20" s="67">
        <v>884</v>
      </c>
      <c r="N20" s="67">
        <v>610</v>
      </c>
      <c r="O20" s="42"/>
      <c r="P20" s="41">
        <v>11882835</v>
      </c>
      <c r="Q20" s="43">
        <v>0.92954198219532624</v>
      </c>
      <c r="R20" s="47">
        <v>1939900</v>
      </c>
      <c r="S20" s="43">
        <v>1.7204629104593021</v>
      </c>
      <c r="T20" s="41">
        <v>11640</v>
      </c>
      <c r="U20" s="44">
        <v>0.52353951890034367</v>
      </c>
      <c r="V20" s="41">
        <v>18310</v>
      </c>
      <c r="W20" s="44">
        <v>8.1594756963407969E-2</v>
      </c>
    </row>
    <row r="21" spans="1:23" x14ac:dyDescent="0.45">
      <c r="A21" s="45" t="s">
        <v>27</v>
      </c>
      <c r="B21" s="40">
        <v>3556096</v>
      </c>
      <c r="C21" s="40">
        <v>2984181</v>
      </c>
      <c r="D21" s="40">
        <v>1495961</v>
      </c>
      <c r="E21" s="41">
        <v>1488220</v>
      </c>
      <c r="F21" s="46">
        <v>571581</v>
      </c>
      <c r="G21" s="41">
        <v>286682</v>
      </c>
      <c r="H21" s="41">
        <v>284899</v>
      </c>
      <c r="I21" s="41">
        <v>77</v>
      </c>
      <c r="J21" s="41">
        <v>35</v>
      </c>
      <c r="K21" s="41">
        <v>42</v>
      </c>
      <c r="L21" s="67">
        <v>257</v>
      </c>
      <c r="M21" s="67">
        <v>214</v>
      </c>
      <c r="N21" s="67">
        <v>43</v>
      </c>
      <c r="O21" s="42"/>
      <c r="P21" s="41">
        <v>3293905</v>
      </c>
      <c r="Q21" s="43">
        <v>0.90597057292180561</v>
      </c>
      <c r="R21" s="47">
        <v>584800</v>
      </c>
      <c r="S21" s="43">
        <v>0.97739569083447331</v>
      </c>
      <c r="T21" s="41">
        <v>340</v>
      </c>
      <c r="U21" s="44">
        <v>0.22647058823529412</v>
      </c>
      <c r="V21" s="41">
        <v>4180</v>
      </c>
      <c r="W21" s="44">
        <v>6.1483253588516744E-2</v>
      </c>
    </row>
    <row r="22" spans="1:23" x14ac:dyDescent="0.45">
      <c r="A22" s="45" t="s">
        <v>28</v>
      </c>
      <c r="B22" s="40">
        <v>1678714</v>
      </c>
      <c r="C22" s="40">
        <v>1492360</v>
      </c>
      <c r="D22" s="40">
        <v>747900</v>
      </c>
      <c r="E22" s="41">
        <v>744460</v>
      </c>
      <c r="F22" s="46">
        <v>186087</v>
      </c>
      <c r="G22" s="41">
        <v>93266</v>
      </c>
      <c r="H22" s="41">
        <v>92821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0.9259424713970168</v>
      </c>
      <c r="R22" s="47">
        <v>176600</v>
      </c>
      <c r="S22" s="43">
        <v>1.0537202718006795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1737870</v>
      </c>
      <c r="C23" s="40">
        <v>1531204</v>
      </c>
      <c r="D23" s="40">
        <v>767624</v>
      </c>
      <c r="E23" s="41">
        <v>763580</v>
      </c>
      <c r="F23" s="46">
        <v>205599</v>
      </c>
      <c r="G23" s="41">
        <v>103141</v>
      </c>
      <c r="H23" s="41">
        <v>102458</v>
      </c>
      <c r="I23" s="41">
        <v>1009</v>
      </c>
      <c r="J23" s="41">
        <v>503</v>
      </c>
      <c r="K23" s="41">
        <v>506</v>
      </c>
      <c r="L23" s="67">
        <v>58</v>
      </c>
      <c r="M23" s="67">
        <v>46</v>
      </c>
      <c r="N23" s="67">
        <v>12</v>
      </c>
      <c r="O23" s="42"/>
      <c r="P23" s="41">
        <v>1620330</v>
      </c>
      <c r="Q23" s="43">
        <v>0.94499515530786937</v>
      </c>
      <c r="R23" s="47">
        <v>220900</v>
      </c>
      <c r="S23" s="43">
        <v>0.93073336351290181</v>
      </c>
      <c r="T23" s="41">
        <v>1180</v>
      </c>
      <c r="U23" s="44">
        <v>0.85508474576271187</v>
      </c>
      <c r="V23" s="41">
        <v>3300</v>
      </c>
      <c r="W23" s="44">
        <v>1.7575757575757574E-2</v>
      </c>
    </row>
    <row r="24" spans="1:23" x14ac:dyDescent="0.45">
      <c r="A24" s="45" t="s">
        <v>30</v>
      </c>
      <c r="B24" s="40">
        <v>1195642</v>
      </c>
      <c r="C24" s="40">
        <v>1052598</v>
      </c>
      <c r="D24" s="40">
        <v>527929</v>
      </c>
      <c r="E24" s="41">
        <v>524669</v>
      </c>
      <c r="F24" s="46">
        <v>142800</v>
      </c>
      <c r="G24" s="41">
        <v>71630</v>
      </c>
      <c r="H24" s="41">
        <v>71170</v>
      </c>
      <c r="I24" s="41">
        <v>63</v>
      </c>
      <c r="J24" s="41">
        <v>21</v>
      </c>
      <c r="K24" s="41">
        <v>42</v>
      </c>
      <c r="L24" s="67">
        <v>181</v>
      </c>
      <c r="M24" s="67">
        <v>127</v>
      </c>
      <c r="N24" s="67">
        <v>54</v>
      </c>
      <c r="O24" s="42"/>
      <c r="P24" s="41">
        <v>1125370</v>
      </c>
      <c r="Q24" s="43">
        <v>0.93533504536285839</v>
      </c>
      <c r="R24" s="47">
        <v>145200</v>
      </c>
      <c r="S24" s="43">
        <v>0.98347107438016534</v>
      </c>
      <c r="T24" s="41">
        <v>140</v>
      </c>
      <c r="U24" s="44">
        <v>0.45</v>
      </c>
      <c r="V24" s="41">
        <v>3350</v>
      </c>
      <c r="W24" s="44">
        <v>5.4029850746268655E-2</v>
      </c>
    </row>
    <row r="25" spans="1:23" x14ac:dyDescent="0.45">
      <c r="A25" s="45" t="s">
        <v>31</v>
      </c>
      <c r="B25" s="40">
        <v>1275618</v>
      </c>
      <c r="C25" s="40">
        <v>1125439</v>
      </c>
      <c r="D25" s="40">
        <v>564212</v>
      </c>
      <c r="E25" s="41">
        <v>561227</v>
      </c>
      <c r="F25" s="46">
        <v>150104</v>
      </c>
      <c r="G25" s="41">
        <v>75301</v>
      </c>
      <c r="H25" s="41">
        <v>74803</v>
      </c>
      <c r="I25" s="41">
        <v>32</v>
      </c>
      <c r="J25" s="41">
        <v>12</v>
      </c>
      <c r="K25" s="41">
        <v>20</v>
      </c>
      <c r="L25" s="67">
        <v>43</v>
      </c>
      <c r="M25" s="67">
        <v>39</v>
      </c>
      <c r="N25" s="67">
        <v>4</v>
      </c>
      <c r="O25" s="42"/>
      <c r="P25" s="41">
        <v>1271190</v>
      </c>
      <c r="Q25" s="43">
        <v>0.88534286770663706</v>
      </c>
      <c r="R25" s="47">
        <v>139400</v>
      </c>
      <c r="S25" s="43">
        <v>1.0767862266857964</v>
      </c>
      <c r="T25" s="41">
        <v>380</v>
      </c>
      <c r="U25" s="44">
        <v>8.4210526315789472E-2</v>
      </c>
      <c r="V25" s="41">
        <v>4280</v>
      </c>
      <c r="W25" s="44">
        <v>1.0046728971962618E-2</v>
      </c>
    </row>
    <row r="26" spans="1:23" x14ac:dyDescent="0.45">
      <c r="A26" s="45" t="s">
        <v>32</v>
      </c>
      <c r="B26" s="40">
        <v>3245363</v>
      </c>
      <c r="C26" s="40">
        <v>2954487</v>
      </c>
      <c r="D26" s="40">
        <v>1481452</v>
      </c>
      <c r="E26" s="41">
        <v>1473035</v>
      </c>
      <c r="F26" s="46">
        <v>290423</v>
      </c>
      <c r="G26" s="41">
        <v>145710</v>
      </c>
      <c r="H26" s="41">
        <v>144713</v>
      </c>
      <c r="I26" s="41">
        <v>122</v>
      </c>
      <c r="J26" s="41">
        <v>55</v>
      </c>
      <c r="K26" s="41">
        <v>67</v>
      </c>
      <c r="L26" s="67">
        <v>331</v>
      </c>
      <c r="M26" s="67">
        <v>291</v>
      </c>
      <c r="N26" s="67">
        <v>40</v>
      </c>
      <c r="O26" s="42"/>
      <c r="P26" s="41">
        <v>3174370</v>
      </c>
      <c r="Q26" s="43">
        <v>0.93073176724830442</v>
      </c>
      <c r="R26" s="47">
        <v>268100</v>
      </c>
      <c r="S26" s="43">
        <v>1.0832637075718015</v>
      </c>
      <c r="T26" s="41">
        <v>140</v>
      </c>
      <c r="U26" s="44">
        <v>0.87142857142857144</v>
      </c>
      <c r="V26" s="41">
        <v>10010</v>
      </c>
      <c r="W26" s="44">
        <v>3.306693306693307E-2</v>
      </c>
    </row>
    <row r="27" spans="1:23" x14ac:dyDescent="0.45">
      <c r="A27" s="45" t="s">
        <v>33</v>
      </c>
      <c r="B27" s="40">
        <v>3124046</v>
      </c>
      <c r="C27" s="40">
        <v>2782925</v>
      </c>
      <c r="D27" s="40">
        <v>1394030</v>
      </c>
      <c r="E27" s="41">
        <v>1388895</v>
      </c>
      <c r="F27" s="46">
        <v>338916</v>
      </c>
      <c r="G27" s="41">
        <v>170596</v>
      </c>
      <c r="H27" s="41">
        <v>168320</v>
      </c>
      <c r="I27" s="41">
        <v>2139</v>
      </c>
      <c r="J27" s="41">
        <v>1065</v>
      </c>
      <c r="K27" s="41">
        <v>1074</v>
      </c>
      <c r="L27" s="67">
        <v>66</v>
      </c>
      <c r="M27" s="67">
        <v>35</v>
      </c>
      <c r="N27" s="67">
        <v>31</v>
      </c>
      <c r="O27" s="42"/>
      <c r="P27" s="41">
        <v>3040725</v>
      </c>
      <c r="Q27" s="43">
        <v>0.9152175879107779</v>
      </c>
      <c r="R27" s="47">
        <v>279600</v>
      </c>
      <c r="S27" s="43">
        <v>1.212145922746781</v>
      </c>
      <c r="T27" s="41">
        <v>2680</v>
      </c>
      <c r="U27" s="44">
        <v>0.79813432835820897</v>
      </c>
      <c r="V27" s="41">
        <v>700</v>
      </c>
      <c r="W27" s="44">
        <v>9.4285714285714292E-2</v>
      </c>
    </row>
    <row r="28" spans="1:23" x14ac:dyDescent="0.45">
      <c r="A28" s="45" t="s">
        <v>34</v>
      </c>
      <c r="B28" s="40">
        <v>5934388</v>
      </c>
      <c r="C28" s="40">
        <v>5151251</v>
      </c>
      <c r="D28" s="40">
        <v>2583560</v>
      </c>
      <c r="E28" s="41">
        <v>2567691</v>
      </c>
      <c r="F28" s="46">
        <v>782433</v>
      </c>
      <c r="G28" s="41">
        <v>392154</v>
      </c>
      <c r="H28" s="41">
        <v>390279</v>
      </c>
      <c r="I28" s="41">
        <v>202</v>
      </c>
      <c r="J28" s="41">
        <v>94</v>
      </c>
      <c r="K28" s="41">
        <v>108</v>
      </c>
      <c r="L28" s="67">
        <v>502</v>
      </c>
      <c r="M28" s="67">
        <v>423</v>
      </c>
      <c r="N28" s="67">
        <v>79</v>
      </c>
      <c r="O28" s="42"/>
      <c r="P28" s="41">
        <v>5396620</v>
      </c>
      <c r="Q28" s="43">
        <v>0.95453283722033422</v>
      </c>
      <c r="R28" s="47">
        <v>752600</v>
      </c>
      <c r="S28" s="43">
        <v>1.039639914961467</v>
      </c>
      <c r="T28" s="41">
        <v>1160</v>
      </c>
      <c r="U28" s="44">
        <v>0.17413793103448275</v>
      </c>
      <c r="V28" s="41">
        <v>57760</v>
      </c>
      <c r="W28" s="44">
        <v>8.6911357340720228E-3</v>
      </c>
    </row>
    <row r="29" spans="1:23" x14ac:dyDescent="0.45">
      <c r="A29" s="45" t="s">
        <v>35</v>
      </c>
      <c r="B29" s="40">
        <v>11240561</v>
      </c>
      <c r="C29" s="40">
        <v>8805904</v>
      </c>
      <c r="D29" s="40">
        <v>4415282</v>
      </c>
      <c r="E29" s="41">
        <v>4390622</v>
      </c>
      <c r="F29" s="46">
        <v>2433656</v>
      </c>
      <c r="G29" s="41">
        <v>1220687</v>
      </c>
      <c r="H29" s="41">
        <v>1212969</v>
      </c>
      <c r="I29" s="41">
        <v>739</v>
      </c>
      <c r="J29" s="41">
        <v>330</v>
      </c>
      <c r="K29" s="41">
        <v>409</v>
      </c>
      <c r="L29" s="67">
        <v>262</v>
      </c>
      <c r="M29" s="67">
        <v>205</v>
      </c>
      <c r="N29" s="67">
        <v>57</v>
      </c>
      <c r="O29" s="42"/>
      <c r="P29" s="41">
        <v>10122810</v>
      </c>
      <c r="Q29" s="43">
        <v>0.86990707125788191</v>
      </c>
      <c r="R29" s="47">
        <v>2709900</v>
      </c>
      <c r="S29" s="43">
        <v>0.89806118306948601</v>
      </c>
      <c r="T29" s="41">
        <v>1540</v>
      </c>
      <c r="U29" s="44">
        <v>0.47987012987012989</v>
      </c>
      <c r="V29" s="41">
        <v>5070</v>
      </c>
      <c r="W29" s="44">
        <v>5.1676528599605524E-2</v>
      </c>
    </row>
    <row r="30" spans="1:23" x14ac:dyDescent="0.45">
      <c r="A30" s="45" t="s">
        <v>36</v>
      </c>
      <c r="B30" s="40">
        <v>2776530</v>
      </c>
      <c r="C30" s="40">
        <v>2504181</v>
      </c>
      <c r="D30" s="40">
        <v>1255270</v>
      </c>
      <c r="E30" s="41">
        <v>1248911</v>
      </c>
      <c r="F30" s="46">
        <v>271742</v>
      </c>
      <c r="G30" s="41">
        <v>136491</v>
      </c>
      <c r="H30" s="41">
        <v>135251</v>
      </c>
      <c r="I30" s="41">
        <v>520</v>
      </c>
      <c r="J30" s="41">
        <v>259</v>
      </c>
      <c r="K30" s="41">
        <v>261</v>
      </c>
      <c r="L30" s="67">
        <v>87</v>
      </c>
      <c r="M30" s="67">
        <v>59</v>
      </c>
      <c r="N30" s="67">
        <v>28</v>
      </c>
      <c r="O30" s="42"/>
      <c r="P30" s="41">
        <v>2668985</v>
      </c>
      <c r="Q30" s="43">
        <v>0.93825218200926574</v>
      </c>
      <c r="R30" s="47">
        <v>239550</v>
      </c>
      <c r="S30" s="43">
        <v>1.134385305781674</v>
      </c>
      <c r="T30" s="41">
        <v>880</v>
      </c>
      <c r="U30" s="44">
        <v>0.59090909090909094</v>
      </c>
      <c r="V30" s="41">
        <v>2940</v>
      </c>
      <c r="W30" s="44">
        <v>2.9591836734693878E-2</v>
      </c>
    </row>
    <row r="31" spans="1:23" x14ac:dyDescent="0.45">
      <c r="A31" s="45" t="s">
        <v>37</v>
      </c>
      <c r="B31" s="40">
        <v>2183171</v>
      </c>
      <c r="C31" s="40">
        <v>1814283</v>
      </c>
      <c r="D31" s="40">
        <v>910221</v>
      </c>
      <c r="E31" s="41">
        <v>904062</v>
      </c>
      <c r="F31" s="46">
        <v>368758</v>
      </c>
      <c r="G31" s="41">
        <v>184764</v>
      </c>
      <c r="H31" s="41">
        <v>183994</v>
      </c>
      <c r="I31" s="41">
        <v>94</v>
      </c>
      <c r="J31" s="41">
        <v>44</v>
      </c>
      <c r="K31" s="41">
        <v>50</v>
      </c>
      <c r="L31" s="67">
        <v>36</v>
      </c>
      <c r="M31" s="67">
        <v>16</v>
      </c>
      <c r="N31" s="67">
        <v>20</v>
      </c>
      <c r="O31" s="42"/>
      <c r="P31" s="41">
        <v>1916090</v>
      </c>
      <c r="Q31" s="43">
        <v>0.94686731834099647</v>
      </c>
      <c r="R31" s="47">
        <v>348300</v>
      </c>
      <c r="S31" s="43">
        <v>1.0587367212173413</v>
      </c>
      <c r="T31" s="41">
        <v>240</v>
      </c>
      <c r="U31" s="44">
        <v>0.39166666666666666</v>
      </c>
      <c r="V31" s="41">
        <v>700</v>
      </c>
      <c r="W31" s="44">
        <v>5.1428571428571428E-2</v>
      </c>
    </row>
    <row r="32" spans="1:23" x14ac:dyDescent="0.45">
      <c r="A32" s="45" t="s">
        <v>38</v>
      </c>
      <c r="B32" s="40">
        <v>3766589</v>
      </c>
      <c r="C32" s="40">
        <v>3113301</v>
      </c>
      <c r="D32" s="40">
        <v>1560856</v>
      </c>
      <c r="E32" s="41">
        <v>1552445</v>
      </c>
      <c r="F32" s="46">
        <v>652602</v>
      </c>
      <c r="G32" s="41">
        <v>327512</v>
      </c>
      <c r="H32" s="41">
        <v>325090</v>
      </c>
      <c r="I32" s="41">
        <v>499</v>
      </c>
      <c r="J32" s="41">
        <v>251</v>
      </c>
      <c r="K32" s="41">
        <v>248</v>
      </c>
      <c r="L32" s="67">
        <v>187</v>
      </c>
      <c r="M32" s="67">
        <v>118</v>
      </c>
      <c r="N32" s="67">
        <v>69</v>
      </c>
      <c r="O32" s="42"/>
      <c r="P32" s="41">
        <v>3409695</v>
      </c>
      <c r="Q32" s="43">
        <v>0.91307316343543921</v>
      </c>
      <c r="R32" s="47">
        <v>704200</v>
      </c>
      <c r="S32" s="43">
        <v>0.92672820221527974</v>
      </c>
      <c r="T32" s="41">
        <v>1060</v>
      </c>
      <c r="U32" s="44">
        <v>0.47075471698113208</v>
      </c>
      <c r="V32" s="41">
        <v>2170</v>
      </c>
      <c r="W32" s="44">
        <v>8.6175115207373268E-2</v>
      </c>
    </row>
    <row r="33" spans="1:23" x14ac:dyDescent="0.45">
      <c r="A33" s="45" t="s">
        <v>39</v>
      </c>
      <c r="B33" s="40">
        <v>12933023</v>
      </c>
      <c r="C33" s="40">
        <v>9991952</v>
      </c>
      <c r="D33" s="40">
        <v>5010808</v>
      </c>
      <c r="E33" s="41">
        <v>4981144</v>
      </c>
      <c r="F33" s="46">
        <v>2876122</v>
      </c>
      <c r="G33" s="41">
        <v>1441527</v>
      </c>
      <c r="H33" s="41">
        <v>1434595</v>
      </c>
      <c r="I33" s="41">
        <v>63940</v>
      </c>
      <c r="J33" s="41">
        <v>32165</v>
      </c>
      <c r="K33" s="41">
        <v>31775</v>
      </c>
      <c r="L33" s="67">
        <v>1009</v>
      </c>
      <c r="M33" s="67">
        <v>664</v>
      </c>
      <c r="N33" s="67">
        <v>345</v>
      </c>
      <c r="O33" s="42"/>
      <c r="P33" s="41">
        <v>11521165</v>
      </c>
      <c r="Q33" s="43">
        <v>0.86726923883131612</v>
      </c>
      <c r="R33" s="47">
        <v>3481600</v>
      </c>
      <c r="S33" s="43">
        <v>0.82609202665441173</v>
      </c>
      <c r="T33" s="41">
        <v>72720</v>
      </c>
      <c r="U33" s="44">
        <v>0.87926292629262925</v>
      </c>
      <c r="V33" s="41">
        <v>26240</v>
      </c>
      <c r="W33" s="44">
        <v>3.8452743902439024E-2</v>
      </c>
    </row>
    <row r="34" spans="1:23" x14ac:dyDescent="0.45">
      <c r="A34" s="45" t="s">
        <v>40</v>
      </c>
      <c r="B34" s="40">
        <v>8315120</v>
      </c>
      <c r="C34" s="40">
        <v>6924702</v>
      </c>
      <c r="D34" s="40">
        <v>3471075</v>
      </c>
      <c r="E34" s="41">
        <v>3453627</v>
      </c>
      <c r="F34" s="46">
        <v>1388736</v>
      </c>
      <c r="G34" s="41">
        <v>697256</v>
      </c>
      <c r="H34" s="41">
        <v>691480</v>
      </c>
      <c r="I34" s="41">
        <v>1126</v>
      </c>
      <c r="J34" s="41">
        <v>547</v>
      </c>
      <c r="K34" s="41">
        <v>579</v>
      </c>
      <c r="L34" s="67">
        <v>556</v>
      </c>
      <c r="M34" s="67">
        <v>382</v>
      </c>
      <c r="N34" s="67">
        <v>174</v>
      </c>
      <c r="O34" s="42"/>
      <c r="P34" s="41">
        <v>7609375</v>
      </c>
      <c r="Q34" s="43">
        <v>0.91002243942505134</v>
      </c>
      <c r="R34" s="47">
        <v>1135400</v>
      </c>
      <c r="S34" s="43">
        <v>1.2231248899066409</v>
      </c>
      <c r="T34" s="41">
        <v>2540</v>
      </c>
      <c r="U34" s="44">
        <v>0.44330708661417323</v>
      </c>
      <c r="V34" s="41">
        <v>4380</v>
      </c>
      <c r="W34" s="44">
        <v>0.12694063926940638</v>
      </c>
    </row>
    <row r="35" spans="1:23" x14ac:dyDescent="0.45">
      <c r="A35" s="45" t="s">
        <v>41</v>
      </c>
      <c r="B35" s="40">
        <v>2039874</v>
      </c>
      <c r="C35" s="40">
        <v>1817311</v>
      </c>
      <c r="D35" s="40">
        <v>911056</v>
      </c>
      <c r="E35" s="41">
        <v>906255</v>
      </c>
      <c r="F35" s="46">
        <v>222286</v>
      </c>
      <c r="G35" s="41">
        <v>111395</v>
      </c>
      <c r="H35" s="41">
        <v>110891</v>
      </c>
      <c r="I35" s="41">
        <v>211</v>
      </c>
      <c r="J35" s="41">
        <v>92</v>
      </c>
      <c r="K35" s="41">
        <v>119</v>
      </c>
      <c r="L35" s="67">
        <v>66</v>
      </c>
      <c r="M35" s="67">
        <v>64</v>
      </c>
      <c r="N35" s="67">
        <v>2</v>
      </c>
      <c r="O35" s="42"/>
      <c r="P35" s="41">
        <v>1964100</v>
      </c>
      <c r="Q35" s="43">
        <v>0.92526398859528536</v>
      </c>
      <c r="R35" s="47">
        <v>127300</v>
      </c>
      <c r="S35" s="43">
        <v>1.7461586802827966</v>
      </c>
      <c r="T35" s="41">
        <v>800</v>
      </c>
      <c r="U35" s="44">
        <v>0.26374999999999998</v>
      </c>
      <c r="V35" s="41">
        <v>3000</v>
      </c>
      <c r="W35" s="44">
        <v>2.1999999999999999E-2</v>
      </c>
    </row>
    <row r="36" spans="1:23" x14ac:dyDescent="0.45">
      <c r="A36" s="45" t="s">
        <v>42</v>
      </c>
      <c r="B36" s="40">
        <v>1389300</v>
      </c>
      <c r="C36" s="40">
        <v>1326851</v>
      </c>
      <c r="D36" s="40">
        <v>665077</v>
      </c>
      <c r="E36" s="41">
        <v>661774</v>
      </c>
      <c r="F36" s="46">
        <v>62333</v>
      </c>
      <c r="G36" s="41">
        <v>31229</v>
      </c>
      <c r="H36" s="41">
        <v>31104</v>
      </c>
      <c r="I36" s="41">
        <v>75</v>
      </c>
      <c r="J36" s="41">
        <v>39</v>
      </c>
      <c r="K36" s="41">
        <v>36</v>
      </c>
      <c r="L36" s="67">
        <v>41</v>
      </c>
      <c r="M36" s="67">
        <v>32</v>
      </c>
      <c r="N36" s="67">
        <v>9</v>
      </c>
      <c r="O36" s="42"/>
      <c r="P36" s="41">
        <v>1398645</v>
      </c>
      <c r="Q36" s="43">
        <v>0.94866889024734657</v>
      </c>
      <c r="R36" s="47">
        <v>48100</v>
      </c>
      <c r="S36" s="43">
        <v>1.2959043659043659</v>
      </c>
      <c r="T36" s="41">
        <v>160</v>
      </c>
      <c r="U36" s="44">
        <v>0.46875</v>
      </c>
      <c r="V36" s="41">
        <v>2190</v>
      </c>
      <c r="W36" s="44">
        <v>1.872146118721461E-2</v>
      </c>
    </row>
    <row r="37" spans="1:23" x14ac:dyDescent="0.45">
      <c r="A37" s="45" t="s">
        <v>43</v>
      </c>
      <c r="B37" s="40">
        <v>818180</v>
      </c>
      <c r="C37" s="40">
        <v>718019</v>
      </c>
      <c r="D37" s="40">
        <v>360085</v>
      </c>
      <c r="E37" s="41">
        <v>357934</v>
      </c>
      <c r="F37" s="46">
        <v>100031</v>
      </c>
      <c r="G37" s="41">
        <v>50208</v>
      </c>
      <c r="H37" s="41">
        <v>49823</v>
      </c>
      <c r="I37" s="41">
        <v>63</v>
      </c>
      <c r="J37" s="41">
        <v>30</v>
      </c>
      <c r="K37" s="41">
        <v>33</v>
      </c>
      <c r="L37" s="67">
        <v>67</v>
      </c>
      <c r="M37" s="67">
        <v>40</v>
      </c>
      <c r="N37" s="67">
        <v>27</v>
      </c>
      <c r="O37" s="42"/>
      <c r="P37" s="41">
        <v>826860</v>
      </c>
      <c r="Q37" s="43">
        <v>0.86836828483661077</v>
      </c>
      <c r="R37" s="47">
        <v>110800</v>
      </c>
      <c r="S37" s="43">
        <v>0.90280685920577619</v>
      </c>
      <c r="T37" s="41">
        <v>440</v>
      </c>
      <c r="U37" s="44">
        <v>0.14318181818181819</v>
      </c>
      <c r="V37" s="41">
        <v>380</v>
      </c>
      <c r="W37" s="44">
        <v>0.1763157894736842</v>
      </c>
    </row>
    <row r="38" spans="1:23" x14ac:dyDescent="0.45">
      <c r="A38" s="45" t="s">
        <v>44</v>
      </c>
      <c r="B38" s="40">
        <v>1045058</v>
      </c>
      <c r="C38" s="40">
        <v>989486</v>
      </c>
      <c r="D38" s="40">
        <v>496139</v>
      </c>
      <c r="E38" s="41">
        <v>493347</v>
      </c>
      <c r="F38" s="46">
        <v>55417</v>
      </c>
      <c r="G38" s="41">
        <v>27794</v>
      </c>
      <c r="H38" s="41">
        <v>27623</v>
      </c>
      <c r="I38" s="41">
        <v>116</v>
      </c>
      <c r="J38" s="41">
        <v>53</v>
      </c>
      <c r="K38" s="41">
        <v>63</v>
      </c>
      <c r="L38" s="67">
        <v>39</v>
      </c>
      <c r="M38" s="67">
        <v>18</v>
      </c>
      <c r="N38" s="67">
        <v>21</v>
      </c>
      <c r="O38" s="42"/>
      <c r="P38" s="41">
        <v>1077500</v>
      </c>
      <c r="Q38" s="43">
        <v>0.91831647331786548</v>
      </c>
      <c r="R38" s="47">
        <v>47400</v>
      </c>
      <c r="S38" s="43">
        <v>1.1691350210970464</v>
      </c>
      <c r="T38" s="41">
        <v>780</v>
      </c>
      <c r="U38" s="44">
        <v>0.14871794871794872</v>
      </c>
      <c r="V38" s="41">
        <v>400</v>
      </c>
      <c r="W38" s="44">
        <v>9.7500000000000003E-2</v>
      </c>
    </row>
    <row r="39" spans="1:23" x14ac:dyDescent="0.45">
      <c r="A39" s="45" t="s">
        <v>45</v>
      </c>
      <c r="B39" s="40">
        <v>2757069</v>
      </c>
      <c r="C39" s="40">
        <v>2423196</v>
      </c>
      <c r="D39" s="40">
        <v>1215370</v>
      </c>
      <c r="E39" s="41">
        <v>1207826</v>
      </c>
      <c r="F39" s="46">
        <v>333397</v>
      </c>
      <c r="G39" s="41">
        <v>167346</v>
      </c>
      <c r="H39" s="41">
        <v>166051</v>
      </c>
      <c r="I39" s="41">
        <v>314</v>
      </c>
      <c r="J39" s="41">
        <v>149</v>
      </c>
      <c r="K39" s="41">
        <v>165</v>
      </c>
      <c r="L39" s="67">
        <v>162</v>
      </c>
      <c r="M39" s="67">
        <v>105</v>
      </c>
      <c r="N39" s="67">
        <v>57</v>
      </c>
      <c r="O39" s="42"/>
      <c r="P39" s="41">
        <v>2837130</v>
      </c>
      <c r="Q39" s="43">
        <v>0.85410115151579236</v>
      </c>
      <c r="R39" s="47">
        <v>385900</v>
      </c>
      <c r="S39" s="43">
        <v>0.86394661829489505</v>
      </c>
      <c r="T39" s="41">
        <v>720</v>
      </c>
      <c r="U39" s="44">
        <v>0.43611111111111112</v>
      </c>
      <c r="V39" s="41">
        <v>3080</v>
      </c>
      <c r="W39" s="44">
        <v>5.2597402597402594E-2</v>
      </c>
    </row>
    <row r="40" spans="1:23" x14ac:dyDescent="0.45">
      <c r="A40" s="45" t="s">
        <v>46</v>
      </c>
      <c r="B40" s="40">
        <v>4146154</v>
      </c>
      <c r="C40" s="40">
        <v>3550806</v>
      </c>
      <c r="D40" s="40">
        <v>1780110</v>
      </c>
      <c r="E40" s="41">
        <v>1770696</v>
      </c>
      <c r="F40" s="46">
        <v>595140</v>
      </c>
      <c r="G40" s="41">
        <v>298596</v>
      </c>
      <c r="H40" s="41">
        <v>296544</v>
      </c>
      <c r="I40" s="41">
        <v>124</v>
      </c>
      <c r="J40" s="41">
        <v>57</v>
      </c>
      <c r="K40" s="41">
        <v>67</v>
      </c>
      <c r="L40" s="67">
        <v>84</v>
      </c>
      <c r="M40" s="67">
        <v>77</v>
      </c>
      <c r="N40" s="67">
        <v>7</v>
      </c>
      <c r="O40" s="42"/>
      <c r="P40" s="41">
        <v>3981430</v>
      </c>
      <c r="Q40" s="43">
        <v>0.89184187590890707</v>
      </c>
      <c r="R40" s="47">
        <v>616200</v>
      </c>
      <c r="S40" s="43">
        <v>0.96582278481012662</v>
      </c>
      <c r="T40" s="41">
        <v>1240</v>
      </c>
      <c r="U40" s="44">
        <v>0.1</v>
      </c>
      <c r="V40" s="41">
        <v>2690</v>
      </c>
      <c r="W40" s="44">
        <v>3.1226765799256505E-2</v>
      </c>
    </row>
    <row r="41" spans="1:23" x14ac:dyDescent="0.45">
      <c r="A41" s="45" t="s">
        <v>47</v>
      </c>
      <c r="B41" s="40">
        <v>2035957</v>
      </c>
      <c r="C41" s="40">
        <v>1822895</v>
      </c>
      <c r="D41" s="40">
        <v>913618</v>
      </c>
      <c r="E41" s="41">
        <v>909277</v>
      </c>
      <c r="F41" s="46">
        <v>212963</v>
      </c>
      <c r="G41" s="41">
        <v>106934</v>
      </c>
      <c r="H41" s="41">
        <v>106029</v>
      </c>
      <c r="I41" s="41">
        <v>55</v>
      </c>
      <c r="J41" s="41">
        <v>29</v>
      </c>
      <c r="K41" s="41">
        <v>26</v>
      </c>
      <c r="L41" s="67">
        <v>44</v>
      </c>
      <c r="M41" s="67">
        <v>36</v>
      </c>
      <c r="N41" s="67">
        <v>8</v>
      </c>
      <c r="O41" s="42"/>
      <c r="P41" s="41">
        <v>2024075</v>
      </c>
      <c r="Q41" s="43">
        <v>0.90060644985981253</v>
      </c>
      <c r="R41" s="47">
        <v>210200</v>
      </c>
      <c r="S41" s="43">
        <v>1.0131446241674595</v>
      </c>
      <c r="T41" s="41">
        <v>420</v>
      </c>
      <c r="U41" s="44">
        <v>0.13095238095238096</v>
      </c>
      <c r="V41" s="41">
        <v>4080</v>
      </c>
      <c r="W41" s="44">
        <v>1.0784313725490196E-2</v>
      </c>
    </row>
    <row r="42" spans="1:23" x14ac:dyDescent="0.45">
      <c r="A42" s="45" t="s">
        <v>48</v>
      </c>
      <c r="B42" s="40">
        <v>1093694</v>
      </c>
      <c r="C42" s="40">
        <v>941364</v>
      </c>
      <c r="D42" s="40">
        <v>471926</v>
      </c>
      <c r="E42" s="41">
        <v>469438</v>
      </c>
      <c r="F42" s="46">
        <v>152090</v>
      </c>
      <c r="G42" s="41">
        <v>76258</v>
      </c>
      <c r="H42" s="41">
        <v>75832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0.91699486155419718</v>
      </c>
      <c r="R42" s="47">
        <v>152900</v>
      </c>
      <c r="S42" s="43">
        <v>0.99470241988227603</v>
      </c>
      <c r="T42" s="41">
        <v>760</v>
      </c>
      <c r="U42" s="44">
        <v>0.21973684210526315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1447328</v>
      </c>
      <c r="C43" s="40">
        <v>1334973</v>
      </c>
      <c r="D43" s="40">
        <v>669262</v>
      </c>
      <c r="E43" s="41">
        <v>665711</v>
      </c>
      <c r="F43" s="46">
        <v>112171</v>
      </c>
      <c r="G43" s="41">
        <v>56173</v>
      </c>
      <c r="H43" s="41">
        <v>55998</v>
      </c>
      <c r="I43" s="41">
        <v>173</v>
      </c>
      <c r="J43" s="41">
        <v>85</v>
      </c>
      <c r="K43" s="41">
        <v>88</v>
      </c>
      <c r="L43" s="67">
        <v>11</v>
      </c>
      <c r="M43" s="67">
        <v>9</v>
      </c>
      <c r="N43" s="67">
        <v>2</v>
      </c>
      <c r="O43" s="42"/>
      <c r="P43" s="41">
        <v>1441310</v>
      </c>
      <c r="Q43" s="43">
        <v>0.9262219786166751</v>
      </c>
      <c r="R43" s="47">
        <v>102300</v>
      </c>
      <c r="S43" s="43">
        <v>1.0964907135874877</v>
      </c>
      <c r="T43" s="41">
        <v>200</v>
      </c>
      <c r="U43" s="44">
        <v>0.86499999999999999</v>
      </c>
      <c r="V43" s="41">
        <v>1190</v>
      </c>
      <c r="W43" s="44">
        <v>9.2436974789915968E-3</v>
      </c>
    </row>
    <row r="44" spans="1:23" x14ac:dyDescent="0.45">
      <c r="A44" s="45" t="s">
        <v>50</v>
      </c>
      <c r="B44" s="40">
        <v>2058777</v>
      </c>
      <c r="C44" s="40">
        <v>1925697</v>
      </c>
      <c r="D44" s="40">
        <v>965610</v>
      </c>
      <c r="E44" s="41">
        <v>960087</v>
      </c>
      <c r="F44" s="46">
        <v>132920</v>
      </c>
      <c r="G44" s="41">
        <v>66729</v>
      </c>
      <c r="H44" s="41">
        <v>66191</v>
      </c>
      <c r="I44" s="41">
        <v>56</v>
      </c>
      <c r="J44" s="41">
        <v>26</v>
      </c>
      <c r="K44" s="41">
        <v>30</v>
      </c>
      <c r="L44" s="67">
        <v>104</v>
      </c>
      <c r="M44" s="67">
        <v>102</v>
      </c>
      <c r="N44" s="67">
        <v>2</v>
      </c>
      <c r="O44" s="42"/>
      <c r="P44" s="41">
        <v>2095550</v>
      </c>
      <c r="Q44" s="43">
        <v>0.91894586146834956</v>
      </c>
      <c r="R44" s="47">
        <v>128400</v>
      </c>
      <c r="S44" s="43">
        <v>1.0352024922118379</v>
      </c>
      <c r="T44" s="41">
        <v>100</v>
      </c>
      <c r="U44" s="44">
        <v>0.56000000000000005</v>
      </c>
      <c r="V44" s="41">
        <v>7900</v>
      </c>
      <c r="W44" s="44">
        <v>1.3164556962025316E-2</v>
      </c>
    </row>
    <row r="45" spans="1:23" x14ac:dyDescent="0.45">
      <c r="A45" s="45" t="s">
        <v>51</v>
      </c>
      <c r="B45" s="40">
        <v>1038741</v>
      </c>
      <c r="C45" s="40">
        <v>979657</v>
      </c>
      <c r="D45" s="40">
        <v>492049</v>
      </c>
      <c r="E45" s="41">
        <v>487608</v>
      </c>
      <c r="F45" s="46">
        <v>58874</v>
      </c>
      <c r="G45" s="41">
        <v>29605</v>
      </c>
      <c r="H45" s="41">
        <v>29269</v>
      </c>
      <c r="I45" s="41">
        <v>74</v>
      </c>
      <c r="J45" s="41">
        <v>33</v>
      </c>
      <c r="K45" s="41">
        <v>41</v>
      </c>
      <c r="L45" s="67">
        <v>136</v>
      </c>
      <c r="M45" s="67">
        <v>113</v>
      </c>
      <c r="N45" s="67">
        <v>23</v>
      </c>
      <c r="O45" s="42"/>
      <c r="P45" s="41">
        <v>1048795</v>
      </c>
      <c r="Q45" s="43">
        <v>0.93407863309798389</v>
      </c>
      <c r="R45" s="47">
        <v>55600</v>
      </c>
      <c r="S45" s="43">
        <v>1.058884892086331</v>
      </c>
      <c r="T45" s="41">
        <v>140</v>
      </c>
      <c r="U45" s="44">
        <v>0.52857142857142858</v>
      </c>
      <c r="V45" s="41">
        <v>6690</v>
      </c>
      <c r="W45" s="44">
        <v>2.0328849028400597E-2</v>
      </c>
    </row>
    <row r="46" spans="1:23" x14ac:dyDescent="0.45">
      <c r="A46" s="45" t="s">
        <v>52</v>
      </c>
      <c r="B46" s="40">
        <v>7665305</v>
      </c>
      <c r="C46" s="40">
        <v>6685418</v>
      </c>
      <c r="D46" s="40">
        <v>3357325</v>
      </c>
      <c r="E46" s="41">
        <v>3328093</v>
      </c>
      <c r="F46" s="46">
        <v>979514</v>
      </c>
      <c r="G46" s="41">
        <v>493378</v>
      </c>
      <c r="H46" s="41">
        <v>486136</v>
      </c>
      <c r="I46" s="41">
        <v>204</v>
      </c>
      <c r="J46" s="41">
        <v>94</v>
      </c>
      <c r="K46" s="41">
        <v>110</v>
      </c>
      <c r="L46" s="67">
        <v>169</v>
      </c>
      <c r="M46" s="67">
        <v>144</v>
      </c>
      <c r="N46" s="67">
        <v>25</v>
      </c>
      <c r="O46" s="42"/>
      <c r="P46" s="41">
        <v>7070230</v>
      </c>
      <c r="Q46" s="43">
        <v>0.94557291629833828</v>
      </c>
      <c r="R46" s="47">
        <v>1044500</v>
      </c>
      <c r="S46" s="43">
        <v>0.93778267113451408</v>
      </c>
      <c r="T46" s="41">
        <v>820</v>
      </c>
      <c r="U46" s="44">
        <v>0.24878048780487805</v>
      </c>
      <c r="V46" s="41">
        <v>2220</v>
      </c>
      <c r="W46" s="44">
        <v>7.6126126126126126E-2</v>
      </c>
    </row>
    <row r="47" spans="1:23" x14ac:dyDescent="0.45">
      <c r="A47" s="45" t="s">
        <v>53</v>
      </c>
      <c r="B47" s="40">
        <v>1192696</v>
      </c>
      <c r="C47" s="40">
        <v>1109032</v>
      </c>
      <c r="D47" s="40">
        <v>556092</v>
      </c>
      <c r="E47" s="41">
        <v>552940</v>
      </c>
      <c r="F47" s="46">
        <v>83580</v>
      </c>
      <c r="G47" s="41">
        <v>42101</v>
      </c>
      <c r="H47" s="41">
        <v>41479</v>
      </c>
      <c r="I47" s="41">
        <v>16</v>
      </c>
      <c r="J47" s="41">
        <v>5</v>
      </c>
      <c r="K47" s="41">
        <v>11</v>
      </c>
      <c r="L47" s="67">
        <v>68</v>
      </c>
      <c r="M47" s="67">
        <v>65</v>
      </c>
      <c r="N47" s="67">
        <v>3</v>
      </c>
      <c r="O47" s="42"/>
      <c r="P47" s="41">
        <v>1212205</v>
      </c>
      <c r="Q47" s="43">
        <v>0.91488815835605364</v>
      </c>
      <c r="R47" s="47">
        <v>74400</v>
      </c>
      <c r="S47" s="43">
        <v>1.1233870967741935</v>
      </c>
      <c r="T47" s="41">
        <v>140</v>
      </c>
      <c r="U47" s="44">
        <v>0.11428571428571428</v>
      </c>
      <c r="V47" s="41">
        <v>710</v>
      </c>
      <c r="W47" s="44">
        <v>9.5774647887323941E-2</v>
      </c>
    </row>
    <row r="48" spans="1:23" x14ac:dyDescent="0.45">
      <c r="A48" s="45" t="s">
        <v>54</v>
      </c>
      <c r="B48" s="40">
        <v>2035971</v>
      </c>
      <c r="C48" s="40">
        <v>1751126</v>
      </c>
      <c r="D48" s="40">
        <v>878864</v>
      </c>
      <c r="E48" s="41">
        <v>872262</v>
      </c>
      <c r="F48" s="46">
        <v>284810</v>
      </c>
      <c r="G48" s="41">
        <v>142699</v>
      </c>
      <c r="H48" s="41">
        <v>142111</v>
      </c>
      <c r="I48" s="41">
        <v>29</v>
      </c>
      <c r="J48" s="41">
        <v>12</v>
      </c>
      <c r="K48" s="41">
        <v>17</v>
      </c>
      <c r="L48" s="67">
        <v>6</v>
      </c>
      <c r="M48" s="67">
        <v>4</v>
      </c>
      <c r="N48" s="67">
        <v>2</v>
      </c>
      <c r="O48" s="42"/>
      <c r="P48" s="41">
        <v>1909420</v>
      </c>
      <c r="Q48" s="43">
        <v>0.9170983858972882</v>
      </c>
      <c r="R48" s="47">
        <v>288800</v>
      </c>
      <c r="S48" s="43">
        <v>0.98618421052631577</v>
      </c>
      <c r="T48" s="41">
        <v>300</v>
      </c>
      <c r="U48" s="44">
        <v>9.6666666666666665E-2</v>
      </c>
      <c r="V48" s="41">
        <v>1110</v>
      </c>
      <c r="W48" s="44">
        <v>5.4054054054054057E-3</v>
      </c>
    </row>
    <row r="49" spans="1:23" x14ac:dyDescent="0.45">
      <c r="A49" s="45" t="s">
        <v>55</v>
      </c>
      <c r="B49" s="40">
        <v>2672346</v>
      </c>
      <c r="C49" s="40">
        <v>2303865</v>
      </c>
      <c r="D49" s="40">
        <v>1155494</v>
      </c>
      <c r="E49" s="41">
        <v>1148371</v>
      </c>
      <c r="F49" s="46">
        <v>368201</v>
      </c>
      <c r="G49" s="41">
        <v>184730</v>
      </c>
      <c r="H49" s="41">
        <v>183471</v>
      </c>
      <c r="I49" s="41">
        <v>252</v>
      </c>
      <c r="J49" s="41">
        <v>124</v>
      </c>
      <c r="K49" s="41">
        <v>128</v>
      </c>
      <c r="L49" s="67">
        <v>28</v>
      </c>
      <c r="M49" s="67">
        <v>25</v>
      </c>
      <c r="N49" s="67">
        <v>3</v>
      </c>
      <c r="O49" s="42"/>
      <c r="P49" s="41">
        <v>2537755</v>
      </c>
      <c r="Q49" s="43">
        <v>0.90783586279999451</v>
      </c>
      <c r="R49" s="47">
        <v>350000</v>
      </c>
      <c r="S49" s="43">
        <v>1.0520028571428572</v>
      </c>
      <c r="T49" s="41">
        <v>720</v>
      </c>
      <c r="U49" s="44">
        <v>0.35</v>
      </c>
      <c r="V49" s="41">
        <v>1220</v>
      </c>
      <c r="W49" s="44">
        <v>2.2950819672131147E-2</v>
      </c>
    </row>
    <row r="50" spans="1:23" x14ac:dyDescent="0.45">
      <c r="A50" s="45" t="s">
        <v>56</v>
      </c>
      <c r="B50" s="40">
        <v>1698271</v>
      </c>
      <c r="C50" s="40">
        <v>1562296</v>
      </c>
      <c r="D50" s="40">
        <v>784136</v>
      </c>
      <c r="E50" s="41">
        <v>778160</v>
      </c>
      <c r="F50" s="46">
        <v>135733</v>
      </c>
      <c r="G50" s="41">
        <v>68075</v>
      </c>
      <c r="H50" s="41">
        <v>67658</v>
      </c>
      <c r="I50" s="41">
        <v>98</v>
      </c>
      <c r="J50" s="41">
        <v>42</v>
      </c>
      <c r="K50" s="41">
        <v>56</v>
      </c>
      <c r="L50" s="67">
        <v>144</v>
      </c>
      <c r="M50" s="67">
        <v>106</v>
      </c>
      <c r="N50" s="67">
        <v>38</v>
      </c>
      <c r="O50" s="42"/>
      <c r="P50" s="41">
        <v>1676195</v>
      </c>
      <c r="Q50" s="43">
        <v>0.9320490754357339</v>
      </c>
      <c r="R50" s="47">
        <v>125500</v>
      </c>
      <c r="S50" s="43">
        <v>1.0815378486055778</v>
      </c>
      <c r="T50" s="41">
        <v>440</v>
      </c>
      <c r="U50" s="44">
        <v>0.22272727272727272</v>
      </c>
      <c r="V50" s="41">
        <v>1000</v>
      </c>
      <c r="W50" s="44">
        <v>0.14399999999999999</v>
      </c>
    </row>
    <row r="51" spans="1:23" x14ac:dyDescent="0.45">
      <c r="A51" s="45" t="s">
        <v>57</v>
      </c>
      <c r="B51" s="40">
        <v>1613261</v>
      </c>
      <c r="C51" s="40">
        <v>1550121</v>
      </c>
      <c r="D51" s="40">
        <v>777795</v>
      </c>
      <c r="E51" s="41">
        <v>772326</v>
      </c>
      <c r="F51" s="46">
        <v>63074</v>
      </c>
      <c r="G51" s="41">
        <v>31633</v>
      </c>
      <c r="H51" s="41">
        <v>31441</v>
      </c>
      <c r="I51" s="41">
        <v>27</v>
      </c>
      <c r="J51" s="41">
        <v>10</v>
      </c>
      <c r="K51" s="41">
        <v>17</v>
      </c>
      <c r="L51" s="67">
        <v>39</v>
      </c>
      <c r="M51" s="67">
        <v>35</v>
      </c>
      <c r="N51" s="67">
        <v>4</v>
      </c>
      <c r="O51" s="42"/>
      <c r="P51" s="41">
        <v>1622295</v>
      </c>
      <c r="Q51" s="43">
        <v>0.95551117398500274</v>
      </c>
      <c r="R51" s="47">
        <v>55600</v>
      </c>
      <c r="S51" s="43">
        <v>1.1344244604316547</v>
      </c>
      <c r="T51" s="41">
        <v>300</v>
      </c>
      <c r="U51" s="44">
        <v>0.09</v>
      </c>
      <c r="V51" s="41">
        <v>1290</v>
      </c>
      <c r="W51" s="44">
        <v>3.0232558139534883E-2</v>
      </c>
    </row>
    <row r="52" spans="1:23" x14ac:dyDescent="0.45">
      <c r="A52" s="45" t="s">
        <v>58</v>
      </c>
      <c r="B52" s="40">
        <v>2415547</v>
      </c>
      <c r="C52" s="40">
        <v>2215961</v>
      </c>
      <c r="D52" s="40">
        <v>1112311</v>
      </c>
      <c r="E52" s="41">
        <v>1103650</v>
      </c>
      <c r="F52" s="46">
        <v>199346</v>
      </c>
      <c r="G52" s="41">
        <v>100073</v>
      </c>
      <c r="H52" s="41">
        <v>99273</v>
      </c>
      <c r="I52" s="41">
        <v>234</v>
      </c>
      <c r="J52" s="41">
        <v>115</v>
      </c>
      <c r="K52" s="41">
        <v>119</v>
      </c>
      <c r="L52" s="67">
        <v>6</v>
      </c>
      <c r="M52" s="67">
        <v>5</v>
      </c>
      <c r="N52" s="67">
        <v>1</v>
      </c>
      <c r="O52" s="42"/>
      <c r="P52" s="41">
        <v>2407410</v>
      </c>
      <c r="Q52" s="43">
        <v>0.92047511641141311</v>
      </c>
      <c r="R52" s="47">
        <v>197100</v>
      </c>
      <c r="S52" s="43">
        <v>1.0113952308472856</v>
      </c>
      <c r="T52" s="41">
        <v>340</v>
      </c>
      <c r="U52" s="44">
        <v>0.68823529411764706</v>
      </c>
      <c r="V52" s="41">
        <v>710</v>
      </c>
      <c r="W52" s="44">
        <v>8.4507042253521118E-3</v>
      </c>
    </row>
    <row r="53" spans="1:23" x14ac:dyDescent="0.45">
      <c r="A53" s="45" t="s">
        <v>59</v>
      </c>
      <c r="B53" s="40">
        <v>1964707</v>
      </c>
      <c r="C53" s="40">
        <v>1685062</v>
      </c>
      <c r="D53" s="40">
        <v>847203</v>
      </c>
      <c r="E53" s="41">
        <v>837859</v>
      </c>
      <c r="F53" s="46">
        <v>279089</v>
      </c>
      <c r="G53" s="41">
        <v>140320</v>
      </c>
      <c r="H53" s="41">
        <v>138769</v>
      </c>
      <c r="I53" s="41">
        <v>489</v>
      </c>
      <c r="J53" s="41">
        <v>242</v>
      </c>
      <c r="K53" s="41">
        <v>247</v>
      </c>
      <c r="L53" s="67">
        <v>67</v>
      </c>
      <c r="M53" s="67">
        <v>52</v>
      </c>
      <c r="N53" s="67">
        <v>15</v>
      </c>
      <c r="O53" s="42"/>
      <c r="P53" s="41">
        <v>1955425</v>
      </c>
      <c r="Q53" s="43">
        <v>0.86173696255289767</v>
      </c>
      <c r="R53" s="47">
        <v>305500</v>
      </c>
      <c r="S53" s="43">
        <v>0.91354828150572831</v>
      </c>
      <c r="T53" s="41">
        <v>1260</v>
      </c>
      <c r="U53" s="44">
        <v>0.3880952380952381</v>
      </c>
      <c r="V53" s="41">
        <v>3860</v>
      </c>
      <c r="W53" s="44">
        <v>1.7357512953367876E-2</v>
      </c>
    </row>
    <row r="55" spans="1:23" x14ac:dyDescent="0.45">
      <c r="A55" s="134" t="s">
        <v>133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</row>
    <row r="56" spans="1:23" x14ac:dyDescent="0.45">
      <c r="A56" s="135" t="s">
        <v>134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3" x14ac:dyDescent="0.45">
      <c r="A57" s="135" t="s">
        <v>135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3" x14ac:dyDescent="0.45">
      <c r="A58" s="135" t="s">
        <v>136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3" ht="18" customHeight="1" x14ac:dyDescent="0.45">
      <c r="A59" s="134" t="s">
        <v>137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DIGI-808455956-3909075</_dlc_DocId>
    <_dlc_DocIdUrl xmlns="89559dea-130d-4237-8e78-1ce7f44b9a24">
      <Url>https://digitalgojp.sharepoint.com/sites/digi_portal/_layouts/15/DocIdRedir.aspx?ID=DIGI-808455956-3909075</Url>
      <Description>DIGI-808455956-3909075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37AA0E3-6102-4CBC-AE9A-24FF79DF5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2022-07-11T06:12:45Z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a317e5fc-5ee5-4e0b-be90-58f8379496a1</vt:lpwstr>
  </property>
  <property fmtid="{D5CDD505-2E9C-101B-9397-08002B2CF9AE}" pid="4" name="MediaServiceImageTags">
    <vt:lpwstr/>
  </property>
</Properties>
</file>