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41592" yWindow="2352" windowWidth="28800" windowHeight="15432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総接種回数!$A$1:$M$61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" i="11" l="1"/>
  <c r="G5" i="10"/>
  <c r="G9" i="11" l="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8" i="11"/>
  <c r="M7" i="11"/>
  <c r="J7" i="11" l="1"/>
  <c r="K7" i="11"/>
  <c r="I7" i="11"/>
  <c r="Q2" i="12"/>
  <c r="M2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H54" i="11"/>
  <c r="H53" i="11"/>
  <c r="H52" i="11"/>
  <c r="H51" i="11"/>
  <c r="H50" i="11"/>
  <c r="H49" i="11"/>
  <c r="H46" i="11"/>
  <c r="H45" i="11"/>
  <c r="H44" i="11"/>
  <c r="H43" i="11"/>
  <c r="H42" i="11"/>
  <c r="H41" i="11"/>
  <c r="H38" i="11"/>
  <c r="H37" i="11"/>
  <c r="H36" i="11"/>
  <c r="H34" i="11"/>
  <c r="H33" i="11"/>
  <c r="H30" i="11"/>
  <c r="H29" i="11"/>
  <c r="H28" i="11"/>
  <c r="H27" i="11"/>
  <c r="H26" i="11"/>
  <c r="H24" i="11"/>
  <c r="H22" i="11"/>
  <c r="H21" i="11"/>
  <c r="H20" i="11"/>
  <c r="H18" i="11"/>
  <c r="H16" i="11"/>
  <c r="H14" i="11"/>
  <c r="H13" i="11"/>
  <c r="H12" i="11"/>
  <c r="H11" i="11"/>
  <c r="H10" i="11"/>
  <c r="H8" i="11"/>
  <c r="B4" i="13" l="1"/>
  <c r="O6" i="12"/>
  <c r="E16" i="11"/>
  <c r="F16" i="11" s="1"/>
  <c r="E28" i="11"/>
  <c r="F28" i="11" s="1"/>
  <c r="C31" i="11"/>
  <c r="D31" i="11" s="1"/>
  <c r="C34" i="11"/>
  <c r="D34" i="11" s="1"/>
  <c r="E40" i="11"/>
  <c r="F40" i="11" s="1"/>
  <c r="C43" i="11"/>
  <c r="C15" i="11"/>
  <c r="D15" i="11" s="1"/>
  <c r="C19" i="11"/>
  <c r="D19" i="11" s="1"/>
  <c r="C22" i="11"/>
  <c r="C46" i="11"/>
  <c r="Q6" i="12"/>
  <c r="E15" i="11"/>
  <c r="F15" i="11" s="1"/>
  <c r="E36" i="11"/>
  <c r="F36" i="11" s="1"/>
  <c r="C39" i="11"/>
  <c r="D39" i="11" s="1"/>
  <c r="C42" i="11"/>
  <c r="D42" i="11" s="1"/>
  <c r="C18" i="11"/>
  <c r="D18" i="11" s="1"/>
  <c r="C14" i="11"/>
  <c r="E24" i="11"/>
  <c r="F24" i="11" s="1"/>
  <c r="C27" i="11"/>
  <c r="C30" i="11"/>
  <c r="E44" i="11"/>
  <c r="F44" i="11" s="1"/>
  <c r="C47" i="11"/>
  <c r="D47" i="11" s="1"/>
  <c r="G6" i="12"/>
  <c r="E32" i="11"/>
  <c r="F32" i="11" s="1"/>
  <c r="C35" i="11"/>
  <c r="D35" i="11" s="1"/>
  <c r="C38" i="11"/>
  <c r="D38" i="11" s="1"/>
  <c r="H6" i="12"/>
  <c r="E20" i="11"/>
  <c r="F20" i="11" s="1"/>
  <c r="C23" i="11"/>
  <c r="D23" i="11" s="1"/>
  <c r="C26" i="11"/>
  <c r="D26" i="11" s="1"/>
  <c r="J6" i="12"/>
  <c r="E14" i="11"/>
  <c r="F14" i="11" s="1"/>
  <c r="E18" i="11"/>
  <c r="F18" i="11" s="1"/>
  <c r="E22" i="11"/>
  <c r="F22" i="11" s="1"/>
  <c r="E26" i="11"/>
  <c r="F26" i="11" s="1"/>
  <c r="E30" i="11"/>
  <c r="F30" i="11" s="1"/>
  <c r="E34" i="11"/>
  <c r="F34" i="11" s="1"/>
  <c r="E38" i="11"/>
  <c r="F38" i="11" s="1"/>
  <c r="E42" i="11"/>
  <c r="F42" i="11" s="1"/>
  <c r="E46" i="11"/>
  <c r="F46" i="11" s="1"/>
  <c r="K6" i="12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C45" i="11"/>
  <c r="D45" i="11" s="1"/>
  <c r="D6" i="12"/>
  <c r="C8" i="11"/>
  <c r="D8" i="11" s="1"/>
  <c r="M6" i="12"/>
  <c r="C9" i="11"/>
  <c r="D9" i="11" s="1"/>
  <c r="C10" i="11"/>
  <c r="D10" i="11" s="1"/>
  <c r="C11" i="11"/>
  <c r="D11" i="11" s="1"/>
  <c r="C12" i="11"/>
  <c r="E13" i="11"/>
  <c r="F13" i="11" s="1"/>
  <c r="E17" i="11"/>
  <c r="F17" i="11" s="1"/>
  <c r="E21" i="11"/>
  <c r="F21" i="11" s="1"/>
  <c r="E25" i="11"/>
  <c r="F25" i="11" s="1"/>
  <c r="E29" i="11"/>
  <c r="F29" i="11" s="1"/>
  <c r="E33" i="11"/>
  <c r="F33" i="11" s="1"/>
  <c r="E37" i="11"/>
  <c r="F37" i="11" s="1"/>
  <c r="E41" i="11"/>
  <c r="F41" i="11" s="1"/>
  <c r="E45" i="11"/>
  <c r="F45" i="11" s="1"/>
  <c r="E8" i="11"/>
  <c r="F8" i="11" s="1"/>
  <c r="E6" i="12"/>
  <c r="E9" i="11"/>
  <c r="F9" i="11" s="1"/>
  <c r="E10" i="11"/>
  <c r="F10" i="11" s="1"/>
  <c r="E11" i="11"/>
  <c r="F11" i="11" s="1"/>
  <c r="E12" i="11"/>
  <c r="F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E19" i="11"/>
  <c r="F19" i="11" s="1"/>
  <c r="E23" i="11"/>
  <c r="F23" i="11" s="1"/>
  <c r="E27" i="11"/>
  <c r="F27" i="11" s="1"/>
  <c r="E31" i="11"/>
  <c r="F31" i="11" s="1"/>
  <c r="E35" i="11"/>
  <c r="F35" i="11" s="1"/>
  <c r="E39" i="11"/>
  <c r="F39" i="11" s="1"/>
  <c r="E43" i="11"/>
  <c r="F43" i="11" s="1"/>
  <c r="E47" i="11"/>
  <c r="F47" i="11" s="1"/>
  <c r="C48" i="11"/>
  <c r="D48" i="11" s="1"/>
  <c r="C49" i="11"/>
  <c r="C50" i="11"/>
  <c r="D50" i="11" s="1"/>
  <c r="C51" i="11"/>
  <c r="D51" i="11" s="1"/>
  <c r="C52" i="11"/>
  <c r="D52" i="11" s="1"/>
  <c r="C53" i="11"/>
  <c r="D53" i="11" s="1"/>
  <c r="C54" i="11"/>
  <c r="D54" i="11" s="1"/>
  <c r="E48" i="11"/>
  <c r="F48" i="11" s="1"/>
  <c r="E49" i="11"/>
  <c r="F49" i="11" s="1"/>
  <c r="E50" i="11"/>
  <c r="F50" i="11" s="1"/>
  <c r="E51" i="11"/>
  <c r="F51" i="11" s="1"/>
  <c r="E52" i="11"/>
  <c r="F52" i="11" s="1"/>
  <c r="E53" i="11"/>
  <c r="F53" i="11" s="1"/>
  <c r="E54" i="11"/>
  <c r="F54" i="11" s="1"/>
  <c r="H35" i="11"/>
  <c r="H23" i="11"/>
  <c r="H17" i="11"/>
  <c r="H47" i="11"/>
  <c r="H19" i="11"/>
  <c r="H39" i="11"/>
  <c r="H31" i="11"/>
  <c r="H9" i="11"/>
  <c r="H25" i="11"/>
  <c r="H15" i="11"/>
  <c r="G7" i="11"/>
  <c r="H7" i="11" s="1"/>
  <c r="B45" i="11"/>
  <c r="D30" i="11"/>
  <c r="D46" i="11"/>
  <c r="H32" i="11"/>
  <c r="H40" i="11"/>
  <c r="H48" i="11"/>
  <c r="B30" i="11" l="1"/>
  <c r="B37" i="11"/>
  <c r="B47" i="11"/>
  <c r="B28" i="11"/>
  <c r="B39" i="11"/>
  <c r="B31" i="11"/>
  <c r="B23" i="11"/>
  <c r="B33" i="11"/>
  <c r="B8" i="11"/>
  <c r="B46" i="11"/>
  <c r="B14" i="11"/>
  <c r="B22" i="11"/>
  <c r="B11" i="11"/>
  <c r="B42" i="11"/>
  <c r="D22" i="11"/>
  <c r="B38" i="11"/>
  <c r="C7" i="11"/>
  <c r="D7" i="11" s="1"/>
  <c r="B20" i="11"/>
  <c r="B10" i="11"/>
  <c r="B16" i="11"/>
  <c r="B15" i="11"/>
  <c r="E7" i="11"/>
  <c r="F7" i="11" s="1"/>
  <c r="B19" i="11"/>
  <c r="B25" i="11"/>
  <c r="B24" i="11"/>
  <c r="B35" i="11"/>
  <c r="I6" i="12"/>
  <c r="R6" i="12" s="1"/>
  <c r="B26" i="11"/>
  <c r="D14" i="11"/>
  <c r="B51" i="11"/>
  <c r="B21" i="11"/>
  <c r="B32" i="11"/>
  <c r="B48" i="11"/>
  <c r="B52" i="11"/>
  <c r="B13" i="11"/>
  <c r="D41" i="11"/>
  <c r="B41" i="11"/>
  <c r="B34" i="11"/>
  <c r="B44" i="11"/>
  <c r="B18" i="11"/>
  <c r="B36" i="11"/>
  <c r="B12" i="11"/>
  <c r="B53" i="11"/>
  <c r="B40" i="11"/>
  <c r="B29" i="11"/>
  <c r="B50" i="11"/>
  <c r="D12" i="11"/>
  <c r="B9" i="11"/>
  <c r="B54" i="11"/>
  <c r="B6" i="12"/>
  <c r="C6" i="12"/>
  <c r="N6" i="12" s="1"/>
  <c r="D27" i="11"/>
  <c r="B27" i="11"/>
  <c r="D43" i="11"/>
  <c r="B43" i="11"/>
  <c r="B17" i="11"/>
  <c r="D49" i="11"/>
  <c r="B49" i="11"/>
  <c r="F6" i="12"/>
  <c r="P6" i="12" s="1"/>
  <c r="B7" i="11" l="1"/>
  <c r="H39" i="10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H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<sst xmlns="http://schemas.openxmlformats.org/spreadsheetml/2006/main" count="335" uniqueCount="143">
  <si>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</si>
  <si>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（4月6日公表時点）</t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</si>
  <si>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</si>
  <si>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</si>
  <si>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</si>
  <si>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</si>
  <si>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直近1週間</t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</si>
  <si>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</si>
  <si>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</si>
  <si>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</si>
  <si>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</si>
  <si>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</si>
  <si>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</si>
  <si>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</si>
  <si>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</si>
  <si>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</si>
  <si>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</si>
  <si>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</si>
  <si>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</si>
  <si>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</si>
  <si>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</si>
  <si>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</si>
  <si>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</si>
  <si>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</si>
  <si>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</si>
  <si>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</si>
  <si>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</si>
  <si>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</si>
  <si>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</si>
  <si>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</si>
  <si>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</si>
  <si>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</si>
  <si>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</si>
  <si>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</si>
  <si>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</si>
  <si>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</si>
  <si>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</si>
  <si>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</si>
  <si>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</si>
  <si>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</si>
  <si>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</si>
  <si>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</si>
  <si>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</si>
  <si>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</si>
  <si>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</si>
  <si>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</si>
  <si>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</si>
  <si>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</si>
  <si>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</si>
  <si>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</si>
  <si>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</si>
  <si>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</si>
  <si>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</si>
  <si>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</si>
  <si>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</si>
  <si>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</si>
  <si>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</si>
  <si>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</si>
  <si>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</si>
  <si>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</si>
  <si>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</si>
  <si>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</si>
  <si>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</si>
  <si>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</si>
  <si>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</si>
  <si>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</si>
  <si>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</si>
  <si>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</si>
  <si>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</si>
  <si>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</si>
  <si>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</si>
  <si>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</si>
  <si>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</si>
  <si>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</si>
  <si>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</si>
  <si>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</si>
  <si>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</si>
  <si>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</si>
  <si>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</si>
  <si>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</si>
  <si>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</si>
  <si>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</si>
  <si>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</si>
  <si>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</si>
  <si>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</si>
  <si>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</si>
  <si>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</si>
  <si>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</si>
  <si>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</si>
  <si>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</si>
  <si>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</si>
  <si>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</si>
  <si>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</si>
  <si>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</si>
  <si>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</si>
  <si>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接種回数（4月5日まで）</t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</si>
  <si>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</si>
  <si>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</si>
  <si>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</si>
  <si>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</si>
  <si>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</si>
  <si>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</si>
  <si>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</si>
  <si>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</si>
  <si>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接種率</t>
    <rPh sb="0" eb="2">
      <t>セッシュ</t>
    </rPh>
    <rPh sb="2" eb="3">
      <t>リツ</t>
    </rPh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</si>
  <si>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</si>
  <si>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</si>
  <si>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</si>
  <si>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</si>
  <si>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</si>
  <si>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</si>
  <si>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</si>
  <si>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</si>
  <si>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t>接種回数
（4月5日まで）</t>
  </si>
  <si>
    <t>ワクチン供給量
（4月5日まで）※4</t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</si>
  <si>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</si>
  <si>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</si>
  <si>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</si>
  <si>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r>
      <t>ファイザー社</t>
    </r>
    <r>
      <rPr>
        <sz val="8"/>
        <rFont val="游ゴシック"/>
        <family val="3"/>
        <charset val="128"/>
        <scheme val="minor"/>
      </rPr>
      <t>※5※6</t>
    </r>
    <phoneticPr fontId="2"/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</si>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</sst>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</numFmts>
  <fonts count="1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name val="游ゴシック"/>
      <family val="3"/>
      <charset val="128"/>
    </font>
    <font>
      <sz val="8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38" fontId="10" fillId="0" borderId="0" xfId="1" applyFont="1" applyFill="1">
      <alignment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0" fillId="0" borderId="1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2" fillId="0" borderId="2" xfId="0" applyNumberFormat="1" applyFont="1" applyBorder="1" applyAlignment="1">
      <alignment horizontal="center" vertical="center" wrapText="1"/>
    </xf>
    <xf numFmtId="56" fontId="12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activeCell="C7" sqref="C7:C9"/>
    </sheetView>
  </sheetViews>
  <sheetFormatPr defaultRowHeight="18" x14ac:dyDescent="0.45"/>
  <cols>
    <col min="1" max="1" width="13.59765625" customWidth="1"/>
    <col min="2" max="3" width="13.59765625" style="1" customWidth="1"/>
    <col min="4" max="8" width="13.59765625" customWidth="1"/>
    <col min="10" max="10" width="10.5" bestFit="1" customWidth="1"/>
  </cols>
  <sheetData>
    <row r="1" spans="1:8" x14ac:dyDescent="0.45">
      <c r="A1" s="67" t="s">
        <v>0</v>
      </c>
      <c r="B1" s="67"/>
      <c r="C1" s="67"/>
      <c r="D1" s="67"/>
      <c r="E1" s="67"/>
      <c r="F1" s="67"/>
      <c r="G1" s="67"/>
      <c r="H1" s="67"/>
    </row>
    <row r="2" spans="1:8" x14ac:dyDescent="0.45">
      <c r="A2" s="2"/>
      <c r="B2" s="3"/>
      <c r="C2" s="3"/>
      <c r="D2" s="2"/>
      <c r="E2" s="2"/>
      <c r="F2" s="2"/>
      <c r="G2" s="2"/>
      <c r="H2" s="2"/>
    </row>
    <row r="3" spans="1:8" x14ac:dyDescent="0.45">
      <c r="A3" s="2"/>
      <c r="B3" s="3"/>
      <c r="C3" s="3"/>
      <c r="D3" s="2"/>
      <c r="E3" s="2"/>
      <c r="F3" s="2"/>
      <c r="G3" s="57"/>
      <c r="H3" s="56" t="s">
        <v>1</v>
      </c>
    </row>
    <row r="4" spans="1:8" x14ac:dyDescent="0.45">
      <c r="A4" s="4"/>
      <c r="B4" s="5"/>
      <c r="C4" s="5"/>
      <c r="D4" s="4"/>
      <c r="E4" s="6"/>
      <c r="F4" s="6"/>
      <c r="G4" s="6"/>
      <c r="H4" s="7" t="s">
        <v>2</v>
      </c>
    </row>
    <row r="5" spans="1:8" ht="19.5" customHeight="1" x14ac:dyDescent="0.45">
      <c r="A5" s="63" t="s">
        <v>3</v>
      </c>
      <c r="B5" s="68" t="s">
        <v>4</v>
      </c>
      <c r="C5" s="64" t="s">
        <v>5</v>
      </c>
      <c r="D5" s="69"/>
      <c r="E5" s="72" t="s">
        <v>6</v>
      </c>
      <c r="F5" s="73"/>
      <c r="G5" s="74">
        <v>44656</v>
      </c>
      <c r="H5" s="75"/>
    </row>
    <row r="6" spans="1:8" ht="21.75" customHeight="1" x14ac:dyDescent="0.45">
      <c r="A6" s="63"/>
      <c r="B6" s="68"/>
      <c r="C6" s="70"/>
      <c r="D6" s="71"/>
      <c r="E6" s="76" t="s">
        <v>7</v>
      </c>
      <c r="F6" s="77"/>
      <c r="G6" s="78" t="s">
        <v>8</v>
      </c>
      <c r="H6" s="79"/>
    </row>
    <row r="7" spans="1:8" ht="18.75" customHeight="1" x14ac:dyDescent="0.45">
      <c r="A7" s="63"/>
      <c r="B7" s="68"/>
      <c r="C7" s="80" t="s">
        <v>9</v>
      </c>
      <c r="D7" s="8"/>
      <c r="E7" s="62" t="s">
        <v>10</v>
      </c>
      <c r="F7" s="8"/>
      <c r="G7" s="62" t="s">
        <v>10</v>
      </c>
      <c r="H7" s="9"/>
    </row>
    <row r="8" spans="1:8" ht="18.75" customHeight="1" x14ac:dyDescent="0.45">
      <c r="A8" s="63"/>
      <c r="B8" s="68"/>
      <c r="C8" s="81"/>
      <c r="D8" s="64" t="s">
        <v>11</v>
      </c>
      <c r="E8" s="63"/>
      <c r="F8" s="64" t="s">
        <v>12</v>
      </c>
      <c r="G8" s="63"/>
      <c r="H8" s="66" t="s">
        <v>12</v>
      </c>
    </row>
    <row r="9" spans="1:8" ht="35.1" customHeight="1" x14ac:dyDescent="0.45">
      <c r="A9" s="63"/>
      <c r="B9" s="68"/>
      <c r="C9" s="81"/>
      <c r="D9" s="65"/>
      <c r="E9" s="63"/>
      <c r="F9" s="65"/>
      <c r="G9" s="63"/>
      <c r="H9" s="65"/>
    </row>
    <row r="10" spans="1:8" x14ac:dyDescent="0.45">
      <c r="A10" s="10" t="s">
        <v>13</v>
      </c>
      <c r="B10" s="20">
        <v>126645025.00000003</v>
      </c>
      <c r="C10" s="21">
        <f>SUM(C11:C57)</f>
        <v>55048555</v>
      </c>
      <c r="D10" s="11">
        <f>C10/$B10</f>
        <v>0.43466812059928911</v>
      </c>
      <c r="E10" s="21">
        <f>SUM(E11:E57)</f>
        <v>3906224</v>
      </c>
      <c r="F10" s="11">
        <f>E10/$B10</f>
        <v>3.0843880365612461E-2</v>
      </c>
      <c r="G10" s="21">
        <f>SUM(G11:G57)</f>
        <v>590851</v>
      </c>
      <c r="H10" s="11">
        <f>G10/$B10</f>
        <v>4.6654102677937794E-3</v>
      </c>
    </row>
    <row r="11" spans="1:8" x14ac:dyDescent="0.45">
      <c r="A11" s="12" t="s">
        <v>14</v>
      </c>
      <c r="B11" s="20">
        <v>5226603</v>
      </c>
      <c r="C11" s="21">
        <v>2258066</v>
      </c>
      <c r="D11" s="11">
        <f t="shared" ref="D11:D57" si="0">C11/$B11</f>
        <v>0.43203319632273585</v>
      </c>
      <c r="E11" s="21">
        <v>187098</v>
      </c>
      <c r="F11" s="11">
        <f t="shared" ref="F11:F57" si="1">E11/$B11</f>
        <v>3.5797247275142191E-2</v>
      </c>
      <c r="G11" s="21">
        <v>36643</v>
      </c>
      <c r="H11" s="11">
        <f t="shared" ref="H11:H57" si="2">G11/$B11</f>
        <v>7.0108634614107863E-3</v>
      </c>
    </row>
    <row r="12" spans="1:8" x14ac:dyDescent="0.45">
      <c r="A12" s="12" t="s">
        <v>15</v>
      </c>
      <c r="B12" s="20">
        <v>1259615</v>
      </c>
      <c r="C12" s="21">
        <v>545801</v>
      </c>
      <c r="D12" s="11">
        <f t="shared" si="0"/>
        <v>0.4333077964298615</v>
      </c>
      <c r="E12" s="21">
        <v>46647</v>
      </c>
      <c r="F12" s="11">
        <f t="shared" si="1"/>
        <v>3.7032744132135614E-2</v>
      </c>
      <c r="G12" s="21">
        <v>10226</v>
      </c>
      <c r="H12" s="11">
        <f t="shared" si="2"/>
        <v>8.1183536239247713E-3</v>
      </c>
    </row>
    <row r="13" spans="1:8" x14ac:dyDescent="0.45">
      <c r="A13" s="12" t="s">
        <v>16</v>
      </c>
      <c r="B13" s="20">
        <v>1220823</v>
      </c>
      <c r="C13" s="21">
        <v>535217</v>
      </c>
      <c r="D13" s="11">
        <f t="shared" si="0"/>
        <v>0.43840671415921884</v>
      </c>
      <c r="E13" s="21">
        <v>42700</v>
      </c>
      <c r="F13" s="11">
        <f t="shared" si="1"/>
        <v>3.4976405261041114E-2</v>
      </c>
      <c r="G13" s="21">
        <v>8801</v>
      </c>
      <c r="H13" s="11">
        <f t="shared" si="2"/>
        <v>7.2090712576679834E-3</v>
      </c>
    </row>
    <row r="14" spans="1:8" x14ac:dyDescent="0.45">
      <c r="A14" s="12" t="s">
        <v>17</v>
      </c>
      <c r="B14" s="20">
        <v>2281989</v>
      </c>
      <c r="C14" s="21">
        <v>979534</v>
      </c>
      <c r="D14" s="11">
        <f t="shared" si="0"/>
        <v>0.42924571503193049</v>
      </c>
      <c r="E14" s="21">
        <v>61893</v>
      </c>
      <c r="F14" s="11">
        <f t="shared" si="1"/>
        <v>2.7122391913370309E-2</v>
      </c>
      <c r="G14" s="21">
        <v>11736</v>
      </c>
      <c r="H14" s="11">
        <f t="shared" si="2"/>
        <v>5.1428819332608525E-3</v>
      </c>
    </row>
    <row r="15" spans="1:8" x14ac:dyDescent="0.45">
      <c r="A15" s="12" t="s">
        <v>18</v>
      </c>
      <c r="B15" s="20">
        <v>971288</v>
      </c>
      <c r="C15" s="21">
        <v>410136</v>
      </c>
      <c r="D15" s="11">
        <f t="shared" si="0"/>
        <v>0.42225992702473419</v>
      </c>
      <c r="E15" s="21">
        <v>41449</v>
      </c>
      <c r="F15" s="11">
        <f t="shared" si="1"/>
        <v>4.2674263452240735E-2</v>
      </c>
      <c r="G15" s="21">
        <v>6452</v>
      </c>
      <c r="H15" s="11">
        <f t="shared" si="2"/>
        <v>6.6427259474018006E-3</v>
      </c>
    </row>
    <row r="16" spans="1:8" x14ac:dyDescent="0.45">
      <c r="A16" s="12" t="s">
        <v>19</v>
      </c>
      <c r="B16" s="20">
        <v>1069562</v>
      </c>
      <c r="C16" s="21">
        <v>513447</v>
      </c>
      <c r="D16" s="11">
        <f t="shared" si="0"/>
        <v>0.48005351723415751</v>
      </c>
      <c r="E16" s="21">
        <v>38001</v>
      </c>
      <c r="F16" s="11">
        <f t="shared" si="1"/>
        <v>3.5529497121251502E-2</v>
      </c>
      <c r="G16" s="21">
        <v>7117</v>
      </c>
      <c r="H16" s="11">
        <f t="shared" si="2"/>
        <v>6.6541257075326161E-3</v>
      </c>
    </row>
    <row r="17" spans="1:8" x14ac:dyDescent="0.45">
      <c r="A17" s="12" t="s">
        <v>20</v>
      </c>
      <c r="B17" s="20">
        <v>1862059.0000000002</v>
      </c>
      <c r="C17" s="21">
        <v>874287</v>
      </c>
      <c r="D17" s="11">
        <f t="shared" si="0"/>
        <v>0.4695270128390131</v>
      </c>
      <c r="E17" s="21">
        <v>72803</v>
      </c>
      <c r="F17" s="11">
        <f t="shared" si="1"/>
        <v>3.9098116654735428E-2</v>
      </c>
      <c r="G17" s="21">
        <v>10327</v>
      </c>
      <c r="H17" s="11">
        <f t="shared" si="2"/>
        <v>5.5460111629115931E-3</v>
      </c>
    </row>
    <row r="18" spans="1:8" x14ac:dyDescent="0.45">
      <c r="A18" s="12" t="s">
        <v>21</v>
      </c>
      <c r="B18" s="20">
        <v>2907675</v>
      </c>
      <c r="C18" s="21">
        <v>1344704</v>
      </c>
      <c r="D18" s="11">
        <f t="shared" si="0"/>
        <v>0.46246709140464459</v>
      </c>
      <c r="E18" s="21">
        <v>95144</v>
      </c>
      <c r="F18" s="11">
        <f t="shared" si="1"/>
        <v>3.2721676253363939E-2</v>
      </c>
      <c r="G18" s="21">
        <v>18641</v>
      </c>
      <c r="H18" s="11">
        <f t="shared" si="2"/>
        <v>6.4109640864264406E-3</v>
      </c>
    </row>
    <row r="19" spans="1:8" x14ac:dyDescent="0.45">
      <c r="A19" s="12" t="s">
        <v>22</v>
      </c>
      <c r="B19" s="20">
        <v>1955401</v>
      </c>
      <c r="C19" s="21">
        <v>817068</v>
      </c>
      <c r="D19" s="11">
        <f t="shared" si="0"/>
        <v>0.41785188818048064</v>
      </c>
      <c r="E19" s="21">
        <v>55890</v>
      </c>
      <c r="F19" s="11">
        <f t="shared" si="1"/>
        <v>2.8582372618199542E-2</v>
      </c>
      <c r="G19" s="21">
        <v>9942</v>
      </c>
      <c r="H19" s="11">
        <f t="shared" si="2"/>
        <v>5.0843791120082273E-3</v>
      </c>
    </row>
    <row r="20" spans="1:8" x14ac:dyDescent="0.45">
      <c r="A20" s="12" t="s">
        <v>23</v>
      </c>
      <c r="B20" s="20">
        <v>1958101</v>
      </c>
      <c r="C20" s="21">
        <v>953853</v>
      </c>
      <c r="D20" s="11">
        <f t="shared" si="0"/>
        <v>0.48713166481197856</v>
      </c>
      <c r="E20" s="21">
        <v>64667</v>
      </c>
      <c r="F20" s="11">
        <f t="shared" si="1"/>
        <v>3.3025364881586805E-2</v>
      </c>
      <c r="G20" s="21">
        <v>7273</v>
      </c>
      <c r="H20" s="11">
        <f t="shared" si="2"/>
        <v>3.7143130001976404E-3</v>
      </c>
    </row>
    <row r="21" spans="1:8" x14ac:dyDescent="0.45">
      <c r="A21" s="12" t="s">
        <v>24</v>
      </c>
      <c r="B21" s="20">
        <v>7393799</v>
      </c>
      <c r="C21" s="21">
        <v>3050519</v>
      </c>
      <c r="D21" s="11">
        <f t="shared" si="0"/>
        <v>0.41257802653277431</v>
      </c>
      <c r="E21" s="21">
        <v>235953</v>
      </c>
      <c r="F21" s="11">
        <f t="shared" si="1"/>
        <v>3.1912282170505311E-2</v>
      </c>
      <c r="G21" s="21">
        <v>34202</v>
      </c>
      <c r="H21" s="11">
        <f t="shared" si="2"/>
        <v>4.6257681605897053E-3</v>
      </c>
    </row>
    <row r="22" spans="1:8" x14ac:dyDescent="0.45">
      <c r="A22" s="12" t="s">
        <v>25</v>
      </c>
      <c r="B22" s="20">
        <v>6322892.0000000009</v>
      </c>
      <c r="C22" s="21">
        <v>2697798</v>
      </c>
      <c r="D22" s="11">
        <f t="shared" si="0"/>
        <v>0.4266715294203981</v>
      </c>
      <c r="E22" s="21">
        <v>209112</v>
      </c>
      <c r="F22" s="11">
        <f t="shared" si="1"/>
        <v>3.3072208097180845E-2</v>
      </c>
      <c r="G22" s="21">
        <v>28463</v>
      </c>
      <c r="H22" s="11">
        <f t="shared" si="2"/>
        <v>4.5015793405928798E-3</v>
      </c>
    </row>
    <row r="23" spans="1:8" x14ac:dyDescent="0.45">
      <c r="A23" s="12" t="s">
        <v>26</v>
      </c>
      <c r="B23" s="20">
        <v>13843329.000000002</v>
      </c>
      <c r="C23" s="21">
        <v>6148770</v>
      </c>
      <c r="D23" s="11">
        <f t="shared" si="0"/>
        <v>0.44416845110016523</v>
      </c>
      <c r="E23" s="21">
        <v>384647</v>
      </c>
      <c r="F23" s="11">
        <f t="shared" si="1"/>
        <v>2.7785729863098678E-2</v>
      </c>
      <c r="G23" s="21">
        <v>52244</v>
      </c>
      <c r="H23" s="11">
        <f t="shared" si="2"/>
        <v>3.7739477260130129E-3</v>
      </c>
    </row>
    <row r="24" spans="1:8" x14ac:dyDescent="0.45">
      <c r="A24" s="12" t="s">
        <v>27</v>
      </c>
      <c r="B24" s="20">
        <v>9220206</v>
      </c>
      <c r="C24" s="21">
        <v>3876419</v>
      </c>
      <c r="D24" s="11">
        <f t="shared" si="0"/>
        <v>0.4204265067396542</v>
      </c>
      <c r="E24" s="21">
        <v>326044</v>
      </c>
      <c r="F24" s="11">
        <f t="shared" si="1"/>
        <v>3.5361899723281673E-2</v>
      </c>
      <c r="G24" s="21">
        <v>40775</v>
      </c>
      <c r="H24" s="11">
        <f t="shared" si="2"/>
        <v>4.4223523856191495E-3</v>
      </c>
    </row>
    <row r="25" spans="1:8" x14ac:dyDescent="0.45">
      <c r="A25" s="12" t="s">
        <v>28</v>
      </c>
      <c r="B25" s="20">
        <v>2213174</v>
      </c>
      <c r="C25" s="21">
        <v>1024977</v>
      </c>
      <c r="D25" s="11">
        <f t="shared" si="0"/>
        <v>0.46312535751820688</v>
      </c>
      <c r="E25" s="21">
        <v>99768</v>
      </c>
      <c r="F25" s="11">
        <f t="shared" si="1"/>
        <v>4.5079148770046998E-2</v>
      </c>
      <c r="G25" s="21">
        <v>11050</v>
      </c>
      <c r="H25" s="11">
        <f t="shared" si="2"/>
        <v>4.9928293030733232E-3</v>
      </c>
    </row>
    <row r="26" spans="1:8" x14ac:dyDescent="0.45">
      <c r="A26" s="12" t="s">
        <v>29</v>
      </c>
      <c r="B26" s="20">
        <v>1047674</v>
      </c>
      <c r="C26" s="21">
        <v>491116</v>
      </c>
      <c r="D26" s="11">
        <f t="shared" si="0"/>
        <v>0.4687679564444665</v>
      </c>
      <c r="E26" s="21">
        <v>35797</v>
      </c>
      <c r="F26" s="11">
        <f t="shared" si="1"/>
        <v>3.4168071365711088E-2</v>
      </c>
      <c r="G26" s="21">
        <v>6173</v>
      </c>
      <c r="H26" s="11">
        <f t="shared" si="2"/>
        <v>5.8921000234805863E-3</v>
      </c>
    </row>
    <row r="27" spans="1:8" x14ac:dyDescent="0.45">
      <c r="A27" s="12" t="s">
        <v>30</v>
      </c>
      <c r="B27" s="20">
        <v>1132656</v>
      </c>
      <c r="C27" s="21">
        <v>492616</v>
      </c>
      <c r="D27" s="11">
        <f t="shared" si="0"/>
        <v>0.43492110579028409</v>
      </c>
      <c r="E27" s="21">
        <v>36115</v>
      </c>
      <c r="F27" s="11">
        <f t="shared" si="1"/>
        <v>3.1885232586063197E-2</v>
      </c>
      <c r="G27" s="21">
        <v>4325</v>
      </c>
      <c r="H27" s="11">
        <f t="shared" si="2"/>
        <v>3.8184585611165259E-3</v>
      </c>
    </row>
    <row r="28" spans="1:8" x14ac:dyDescent="0.45">
      <c r="A28" s="12" t="s">
        <v>31</v>
      </c>
      <c r="B28" s="20">
        <v>774582.99999999988</v>
      </c>
      <c r="C28" s="21">
        <v>358070</v>
      </c>
      <c r="D28" s="11">
        <f t="shared" si="0"/>
        <v>0.46227453997828516</v>
      </c>
      <c r="E28" s="21">
        <v>28501</v>
      </c>
      <c r="F28" s="11">
        <f t="shared" si="1"/>
        <v>3.679528210663028E-2</v>
      </c>
      <c r="G28" s="21">
        <v>6827</v>
      </c>
      <c r="H28" s="11">
        <f t="shared" si="2"/>
        <v>8.8137746374500874E-3</v>
      </c>
    </row>
    <row r="29" spans="1:8" x14ac:dyDescent="0.45">
      <c r="A29" s="12" t="s">
        <v>32</v>
      </c>
      <c r="B29" s="20">
        <v>820997</v>
      </c>
      <c r="C29" s="21">
        <v>382645</v>
      </c>
      <c r="D29" s="11">
        <f t="shared" si="0"/>
        <v>0.46607356665127886</v>
      </c>
      <c r="E29" s="21">
        <v>24330</v>
      </c>
      <c r="F29" s="11">
        <f t="shared" si="1"/>
        <v>2.9634700248600179E-2</v>
      </c>
      <c r="G29" s="21">
        <v>2710</v>
      </c>
      <c r="H29" s="11">
        <f t="shared" si="2"/>
        <v>3.3008646803825105E-3</v>
      </c>
    </row>
    <row r="30" spans="1:8" x14ac:dyDescent="0.45">
      <c r="A30" s="12" t="s">
        <v>33</v>
      </c>
      <c r="B30" s="20">
        <v>2071737</v>
      </c>
      <c r="C30" s="21">
        <v>972930</v>
      </c>
      <c r="D30" s="11">
        <f t="shared" si="0"/>
        <v>0.46962041996643394</v>
      </c>
      <c r="E30" s="21">
        <v>58389</v>
      </c>
      <c r="F30" s="11">
        <f t="shared" si="1"/>
        <v>2.8183596663089956E-2</v>
      </c>
      <c r="G30" s="21">
        <v>8206</v>
      </c>
      <c r="H30" s="11">
        <f t="shared" si="2"/>
        <v>3.9609274729369608E-3</v>
      </c>
    </row>
    <row r="31" spans="1:8" x14ac:dyDescent="0.45">
      <c r="A31" s="12" t="s">
        <v>34</v>
      </c>
      <c r="B31" s="20">
        <v>2016791</v>
      </c>
      <c r="C31" s="21">
        <v>992701</v>
      </c>
      <c r="D31" s="11">
        <f t="shared" si="0"/>
        <v>0.4922180830834727</v>
      </c>
      <c r="E31" s="21">
        <v>50636</v>
      </c>
      <c r="F31" s="11">
        <f t="shared" si="1"/>
        <v>2.5107212398309989E-2</v>
      </c>
      <c r="G31" s="21">
        <v>6964</v>
      </c>
      <c r="H31" s="11">
        <f t="shared" si="2"/>
        <v>3.4530102524257594E-3</v>
      </c>
    </row>
    <row r="32" spans="1:8" x14ac:dyDescent="0.45">
      <c r="A32" s="12" t="s">
        <v>35</v>
      </c>
      <c r="B32" s="20">
        <v>3686259.9999999995</v>
      </c>
      <c r="C32" s="21">
        <v>1564768</v>
      </c>
      <c r="D32" s="11">
        <f t="shared" si="0"/>
        <v>0.42448660702175112</v>
      </c>
      <c r="E32" s="21">
        <v>131686</v>
      </c>
      <c r="F32" s="11">
        <f t="shared" si="1"/>
        <v>3.5723470400894138E-2</v>
      </c>
      <c r="G32" s="21">
        <v>21502</v>
      </c>
      <c r="H32" s="11">
        <f t="shared" si="2"/>
        <v>5.8330123214314789E-3</v>
      </c>
    </row>
    <row r="33" spans="1:8" x14ac:dyDescent="0.45">
      <c r="A33" s="12" t="s">
        <v>36</v>
      </c>
      <c r="B33" s="20">
        <v>7558801.9999999991</v>
      </c>
      <c r="C33" s="21">
        <v>3179115</v>
      </c>
      <c r="D33" s="11">
        <f t="shared" si="0"/>
        <v>0.42058450532240432</v>
      </c>
      <c r="E33" s="21">
        <v>203989</v>
      </c>
      <c r="F33" s="11">
        <f t="shared" si="1"/>
        <v>2.6986948460880445E-2</v>
      </c>
      <c r="G33" s="21">
        <v>23172</v>
      </c>
      <c r="H33" s="11">
        <f t="shared" si="2"/>
        <v>3.065565151726425E-3</v>
      </c>
    </row>
    <row r="34" spans="1:8" x14ac:dyDescent="0.45">
      <c r="A34" s="12" t="s">
        <v>37</v>
      </c>
      <c r="B34" s="20">
        <v>1800557</v>
      </c>
      <c r="C34" s="21">
        <v>777285</v>
      </c>
      <c r="D34" s="11">
        <f t="shared" si="0"/>
        <v>0.43169141548976231</v>
      </c>
      <c r="E34" s="21">
        <v>58247</v>
      </c>
      <c r="F34" s="11">
        <f t="shared" si="1"/>
        <v>3.234943409178382E-2</v>
      </c>
      <c r="G34" s="21">
        <v>10915</v>
      </c>
      <c r="H34" s="11">
        <f t="shared" si="2"/>
        <v>6.0620130326337904E-3</v>
      </c>
    </row>
    <row r="35" spans="1:8" x14ac:dyDescent="0.45">
      <c r="A35" s="12" t="s">
        <v>38</v>
      </c>
      <c r="B35" s="20">
        <v>1418843</v>
      </c>
      <c r="C35" s="21">
        <v>597599</v>
      </c>
      <c r="D35" s="11">
        <f t="shared" si="0"/>
        <v>0.42118754506312539</v>
      </c>
      <c r="E35" s="21">
        <v>40202</v>
      </c>
      <c r="F35" s="11">
        <f t="shared" si="1"/>
        <v>2.8334354118108911E-2</v>
      </c>
      <c r="G35" s="21">
        <v>5550</v>
      </c>
      <c r="H35" s="11">
        <f t="shared" si="2"/>
        <v>3.9116378626810715E-3</v>
      </c>
    </row>
    <row r="36" spans="1:8" x14ac:dyDescent="0.45">
      <c r="A36" s="12" t="s">
        <v>39</v>
      </c>
      <c r="B36" s="20">
        <v>2530542</v>
      </c>
      <c r="C36" s="21">
        <v>1034869</v>
      </c>
      <c r="D36" s="11">
        <f t="shared" si="0"/>
        <v>0.40895152105754418</v>
      </c>
      <c r="E36" s="21">
        <v>81016</v>
      </c>
      <c r="F36" s="11">
        <f t="shared" si="1"/>
        <v>3.2015275778864767E-2</v>
      </c>
      <c r="G36" s="21">
        <v>18725</v>
      </c>
      <c r="H36" s="11">
        <f t="shared" si="2"/>
        <v>7.3996005598800573E-3</v>
      </c>
    </row>
    <row r="37" spans="1:8" x14ac:dyDescent="0.45">
      <c r="A37" s="12" t="s">
        <v>40</v>
      </c>
      <c r="B37" s="20">
        <v>8839511</v>
      </c>
      <c r="C37" s="21">
        <v>3433373</v>
      </c>
      <c r="D37" s="11">
        <f t="shared" si="0"/>
        <v>0.38841209655149478</v>
      </c>
      <c r="E37" s="21">
        <v>256814</v>
      </c>
      <c r="F37" s="11">
        <f t="shared" si="1"/>
        <v>2.9052964581411801E-2</v>
      </c>
      <c r="G37" s="21">
        <v>36542</v>
      </c>
      <c r="H37" s="11">
        <f t="shared" si="2"/>
        <v>4.1339390832818689E-3</v>
      </c>
    </row>
    <row r="38" spans="1:8" x14ac:dyDescent="0.45">
      <c r="A38" s="12" t="s">
        <v>41</v>
      </c>
      <c r="B38" s="20">
        <v>5523625</v>
      </c>
      <c r="C38" s="21">
        <v>2323716</v>
      </c>
      <c r="D38" s="11">
        <f t="shared" si="0"/>
        <v>0.42068677725225734</v>
      </c>
      <c r="E38" s="21">
        <v>152213</v>
      </c>
      <c r="F38" s="11">
        <f t="shared" si="1"/>
        <v>2.7556722261196227E-2</v>
      </c>
      <c r="G38" s="21">
        <v>23228</v>
      </c>
      <c r="H38" s="11">
        <f t="shared" si="2"/>
        <v>4.2052094412636633E-3</v>
      </c>
    </row>
    <row r="39" spans="1:8" x14ac:dyDescent="0.45">
      <c r="A39" s="12" t="s">
        <v>42</v>
      </c>
      <c r="B39" s="20">
        <v>1344738.9999999998</v>
      </c>
      <c r="C39" s="21">
        <v>616118</v>
      </c>
      <c r="D39" s="11">
        <f t="shared" si="0"/>
        <v>0.45816920606898448</v>
      </c>
      <c r="E39" s="21">
        <v>36771</v>
      </c>
      <c r="F39" s="11">
        <f t="shared" si="1"/>
        <v>2.7344339682272921E-2</v>
      </c>
      <c r="G39" s="21">
        <v>6388</v>
      </c>
      <c r="H39" s="11">
        <f t="shared" si="2"/>
        <v>4.7503641970672384E-3</v>
      </c>
    </row>
    <row r="40" spans="1:8" x14ac:dyDescent="0.45">
      <c r="A40" s="12" t="s">
        <v>43</v>
      </c>
      <c r="B40" s="20">
        <v>944432</v>
      </c>
      <c r="C40" s="21">
        <v>462580</v>
      </c>
      <c r="D40" s="11">
        <f t="shared" si="0"/>
        <v>0.48979704203161267</v>
      </c>
      <c r="E40" s="21">
        <v>27610</v>
      </c>
      <c r="F40" s="11">
        <f t="shared" si="1"/>
        <v>2.9234502854625848E-2</v>
      </c>
      <c r="G40" s="21">
        <v>4567</v>
      </c>
      <c r="H40" s="11">
        <f t="shared" si="2"/>
        <v>4.8357107764243484E-3</v>
      </c>
    </row>
    <row r="41" spans="1:8" x14ac:dyDescent="0.45">
      <c r="A41" s="12" t="s">
        <v>44</v>
      </c>
      <c r="B41" s="20">
        <v>556788</v>
      </c>
      <c r="C41" s="21">
        <v>254932</v>
      </c>
      <c r="D41" s="11">
        <f t="shared" si="0"/>
        <v>0.45786187920716681</v>
      </c>
      <c r="E41" s="21">
        <v>16948</v>
      </c>
      <c r="F41" s="11">
        <f t="shared" si="1"/>
        <v>3.0438874401028757E-2</v>
      </c>
      <c r="G41" s="21">
        <v>2815</v>
      </c>
      <c r="H41" s="11">
        <f t="shared" si="2"/>
        <v>5.0557842482237408E-3</v>
      </c>
    </row>
    <row r="42" spans="1:8" x14ac:dyDescent="0.45">
      <c r="A42" s="12" t="s">
        <v>45</v>
      </c>
      <c r="B42" s="20">
        <v>672814.99999999988</v>
      </c>
      <c r="C42" s="21">
        <v>297034</v>
      </c>
      <c r="D42" s="11">
        <f t="shared" si="0"/>
        <v>0.44147945571962582</v>
      </c>
      <c r="E42" s="21">
        <v>21476</v>
      </c>
      <c r="F42" s="11">
        <f t="shared" si="1"/>
        <v>3.1919621292628736E-2</v>
      </c>
      <c r="G42" s="21">
        <v>2824</v>
      </c>
      <c r="H42" s="11">
        <f t="shared" si="2"/>
        <v>4.1972904884700858E-3</v>
      </c>
    </row>
    <row r="43" spans="1:8" x14ac:dyDescent="0.45">
      <c r="A43" s="12" t="s">
        <v>46</v>
      </c>
      <c r="B43" s="20">
        <v>1893791</v>
      </c>
      <c r="C43" s="21">
        <v>842941</v>
      </c>
      <c r="D43" s="11">
        <f t="shared" si="0"/>
        <v>0.44510772308031876</v>
      </c>
      <c r="E43" s="21">
        <v>47389</v>
      </c>
      <c r="F43" s="11">
        <f t="shared" si="1"/>
        <v>2.5023352629725243E-2</v>
      </c>
      <c r="G43" s="21">
        <v>8239</v>
      </c>
      <c r="H43" s="11">
        <f t="shared" si="2"/>
        <v>4.3505328729516613E-3</v>
      </c>
    </row>
    <row r="44" spans="1:8" x14ac:dyDescent="0.45">
      <c r="A44" s="12" t="s">
        <v>47</v>
      </c>
      <c r="B44" s="20">
        <v>2812432.9999999995</v>
      </c>
      <c r="C44" s="21">
        <v>1244510</v>
      </c>
      <c r="D44" s="11">
        <f t="shared" si="0"/>
        <v>0.4425029858489074</v>
      </c>
      <c r="E44" s="21">
        <v>73205</v>
      </c>
      <c r="F44" s="11">
        <f t="shared" si="1"/>
        <v>2.6029064514603552E-2</v>
      </c>
      <c r="G44" s="21">
        <v>10813</v>
      </c>
      <c r="H44" s="11">
        <f t="shared" si="2"/>
        <v>3.8447138118490294E-3</v>
      </c>
    </row>
    <row r="45" spans="1:8" x14ac:dyDescent="0.45">
      <c r="A45" s="12" t="s">
        <v>48</v>
      </c>
      <c r="B45" s="20">
        <v>1356110</v>
      </c>
      <c r="C45" s="21">
        <v>703075</v>
      </c>
      <c r="D45" s="11">
        <f t="shared" si="0"/>
        <v>0.51844983076594087</v>
      </c>
      <c r="E45" s="21">
        <v>40375</v>
      </c>
      <c r="F45" s="11">
        <f t="shared" si="1"/>
        <v>2.9772658560146301E-2</v>
      </c>
      <c r="G45" s="21">
        <v>6421</v>
      </c>
      <c r="H45" s="11">
        <f t="shared" si="2"/>
        <v>4.7348666406117502E-3</v>
      </c>
    </row>
    <row r="46" spans="1:8" x14ac:dyDescent="0.45">
      <c r="A46" s="12" t="s">
        <v>49</v>
      </c>
      <c r="B46" s="20">
        <v>734949</v>
      </c>
      <c r="C46" s="21">
        <v>352599</v>
      </c>
      <c r="D46" s="11">
        <f t="shared" si="0"/>
        <v>0.47975982006914764</v>
      </c>
      <c r="E46" s="21">
        <v>20878</v>
      </c>
      <c r="F46" s="11">
        <f t="shared" si="1"/>
        <v>2.8407413303508135E-2</v>
      </c>
      <c r="G46" s="21">
        <v>3877</v>
      </c>
      <c r="H46" s="11">
        <f t="shared" si="2"/>
        <v>5.2751959659785921E-3</v>
      </c>
    </row>
    <row r="47" spans="1:8" x14ac:dyDescent="0.45">
      <c r="A47" s="12" t="s">
        <v>50</v>
      </c>
      <c r="B47" s="20">
        <v>973896</v>
      </c>
      <c r="C47" s="21">
        <v>403586</v>
      </c>
      <c r="D47" s="11">
        <f t="shared" si="0"/>
        <v>0.41440359134856286</v>
      </c>
      <c r="E47" s="21">
        <v>32448</v>
      </c>
      <c r="F47" s="11">
        <f t="shared" si="1"/>
        <v>3.3317725917346414E-2</v>
      </c>
      <c r="G47" s="21">
        <v>2177</v>
      </c>
      <c r="H47" s="11">
        <f t="shared" si="2"/>
        <v>2.2353516186533265E-3</v>
      </c>
    </row>
    <row r="48" spans="1:8" x14ac:dyDescent="0.45">
      <c r="A48" s="12" t="s">
        <v>51</v>
      </c>
      <c r="B48" s="20">
        <v>1356219</v>
      </c>
      <c r="C48" s="21">
        <v>616669</v>
      </c>
      <c r="D48" s="11">
        <f t="shared" si="0"/>
        <v>0.4546972133556601</v>
      </c>
      <c r="E48" s="21">
        <v>41180</v>
      </c>
      <c r="F48" s="11">
        <f t="shared" si="1"/>
        <v>3.0363827670899759E-2</v>
      </c>
      <c r="G48" s="21">
        <v>3898</v>
      </c>
      <c r="H48" s="11">
        <f t="shared" si="2"/>
        <v>2.8741670777359704E-3</v>
      </c>
    </row>
    <row r="49" spans="1:8" x14ac:dyDescent="0.45">
      <c r="A49" s="12" t="s">
        <v>52</v>
      </c>
      <c r="B49" s="20">
        <v>701167</v>
      </c>
      <c r="C49" s="21">
        <v>312005</v>
      </c>
      <c r="D49" s="11">
        <f t="shared" si="0"/>
        <v>0.44497958403632798</v>
      </c>
      <c r="E49" s="21">
        <v>16915</v>
      </c>
      <c r="F49" s="11">
        <f t="shared" si="1"/>
        <v>2.412406744755529E-2</v>
      </c>
      <c r="G49" s="21">
        <v>3368</v>
      </c>
      <c r="H49" s="11">
        <f t="shared" si="2"/>
        <v>4.8034205831135809E-3</v>
      </c>
    </row>
    <row r="50" spans="1:8" x14ac:dyDescent="0.45">
      <c r="A50" s="12" t="s">
        <v>53</v>
      </c>
      <c r="B50" s="20">
        <v>5124170</v>
      </c>
      <c r="C50" s="21">
        <v>2236607</v>
      </c>
      <c r="D50" s="11">
        <f t="shared" si="0"/>
        <v>0.43648181071275932</v>
      </c>
      <c r="E50" s="21">
        <v>145230</v>
      </c>
      <c r="F50" s="11">
        <f t="shared" si="1"/>
        <v>2.8342151021531294E-2</v>
      </c>
      <c r="G50" s="21">
        <v>18347</v>
      </c>
      <c r="H50" s="11">
        <f t="shared" si="2"/>
        <v>3.5804823024997217E-3</v>
      </c>
    </row>
    <row r="51" spans="1:8" x14ac:dyDescent="0.45">
      <c r="A51" s="12" t="s">
        <v>54</v>
      </c>
      <c r="B51" s="20">
        <v>818222</v>
      </c>
      <c r="C51" s="21">
        <v>382196</v>
      </c>
      <c r="D51" s="11">
        <f t="shared" si="0"/>
        <v>0.46710550437411852</v>
      </c>
      <c r="E51" s="21">
        <v>17722</v>
      </c>
      <c r="F51" s="11">
        <f t="shared" si="1"/>
        <v>2.1659158516881726E-2</v>
      </c>
      <c r="G51" s="21">
        <v>2198</v>
      </c>
      <c r="H51" s="11">
        <f t="shared" si="2"/>
        <v>2.6863125166519601E-3</v>
      </c>
    </row>
    <row r="52" spans="1:8" x14ac:dyDescent="0.45">
      <c r="A52" s="12" t="s">
        <v>55</v>
      </c>
      <c r="B52" s="20">
        <v>1335937.9999999998</v>
      </c>
      <c r="C52" s="21">
        <v>648124</v>
      </c>
      <c r="D52" s="11">
        <f t="shared" si="0"/>
        <v>0.48514526871756031</v>
      </c>
      <c r="E52" s="21">
        <v>45102</v>
      </c>
      <c r="F52" s="11">
        <f t="shared" si="1"/>
        <v>3.3760548767981756E-2</v>
      </c>
      <c r="G52" s="21">
        <v>8357</v>
      </c>
      <c r="H52" s="11">
        <f t="shared" si="2"/>
        <v>6.2555298224917632E-3</v>
      </c>
    </row>
    <row r="53" spans="1:8" x14ac:dyDescent="0.45">
      <c r="A53" s="12" t="s">
        <v>56</v>
      </c>
      <c r="B53" s="20">
        <v>1758645</v>
      </c>
      <c r="C53" s="21">
        <v>865657</v>
      </c>
      <c r="D53" s="11">
        <f t="shared" si="0"/>
        <v>0.49222952898396211</v>
      </c>
      <c r="E53" s="21">
        <v>58906</v>
      </c>
      <c r="F53" s="11">
        <f t="shared" si="1"/>
        <v>3.3495105606873472E-2</v>
      </c>
      <c r="G53" s="21">
        <v>11836</v>
      </c>
      <c r="H53" s="11">
        <f t="shared" si="2"/>
        <v>6.7301814749423563E-3</v>
      </c>
    </row>
    <row r="54" spans="1:8" x14ac:dyDescent="0.45">
      <c r="A54" s="12" t="s">
        <v>57</v>
      </c>
      <c r="B54" s="20">
        <v>1141741</v>
      </c>
      <c r="C54" s="21">
        <v>501982</v>
      </c>
      <c r="D54" s="11">
        <f t="shared" si="0"/>
        <v>0.43966363649899581</v>
      </c>
      <c r="E54" s="21">
        <v>36587</v>
      </c>
      <c r="F54" s="11">
        <f t="shared" si="1"/>
        <v>3.2044920870845491E-2</v>
      </c>
      <c r="G54" s="21">
        <v>8095</v>
      </c>
      <c r="H54" s="11">
        <f t="shared" si="2"/>
        <v>7.090049319416575E-3</v>
      </c>
    </row>
    <row r="55" spans="1:8" x14ac:dyDescent="0.45">
      <c r="A55" s="12" t="s">
        <v>58</v>
      </c>
      <c r="B55" s="20">
        <v>1087241</v>
      </c>
      <c r="C55" s="21">
        <v>471319</v>
      </c>
      <c r="D55" s="11">
        <f t="shared" si="0"/>
        <v>0.43350002437362095</v>
      </c>
      <c r="E55" s="21">
        <v>33932</v>
      </c>
      <c r="F55" s="11">
        <f t="shared" si="1"/>
        <v>3.1209271909355882E-2</v>
      </c>
      <c r="G55" s="21">
        <v>4771</v>
      </c>
      <c r="H55" s="11">
        <f t="shared" si="2"/>
        <v>4.3881715277477576E-3</v>
      </c>
    </row>
    <row r="56" spans="1:8" x14ac:dyDescent="0.45">
      <c r="A56" s="12" t="s">
        <v>59</v>
      </c>
      <c r="B56" s="20">
        <v>1617517</v>
      </c>
      <c r="C56" s="21">
        <v>722775</v>
      </c>
      <c r="D56" s="11">
        <f t="shared" si="0"/>
        <v>0.44684228975646006</v>
      </c>
      <c r="E56" s="21">
        <v>42008</v>
      </c>
      <c r="F56" s="11">
        <f t="shared" si="1"/>
        <v>2.5970669860038566E-2</v>
      </c>
      <c r="G56" s="21">
        <v>7798</v>
      </c>
      <c r="H56" s="11">
        <f t="shared" si="2"/>
        <v>4.820969424123518E-3</v>
      </c>
    </row>
    <row r="57" spans="1:8" x14ac:dyDescent="0.45">
      <c r="A57" s="12" t="s">
        <v>60</v>
      </c>
      <c r="B57" s="20">
        <v>1485118</v>
      </c>
      <c r="C57" s="21">
        <v>482447</v>
      </c>
      <c r="D57" s="11">
        <f t="shared" si="0"/>
        <v>0.32485432134012249</v>
      </c>
      <c r="E57" s="21">
        <v>31791</v>
      </c>
      <c r="F57" s="11">
        <f t="shared" si="1"/>
        <v>2.1406379829750903E-2</v>
      </c>
      <c r="G57" s="21">
        <v>5331</v>
      </c>
      <c r="H57" s="11">
        <f t="shared" si="2"/>
        <v>3.5896137545972776E-3</v>
      </c>
    </row>
    <row r="58" spans="1:8" ht="9.75" customHeight="1" x14ac:dyDescent="0.45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45">
      <c r="A59" s="2" t="s">
        <v>61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45">
      <c r="A60" s="2" t="s">
        <v>62</v>
      </c>
      <c r="B60" s="13"/>
      <c r="C60" s="14"/>
      <c r="D60" s="15"/>
      <c r="E60" s="16"/>
      <c r="F60" s="15"/>
      <c r="G60" s="16"/>
      <c r="H60" s="15"/>
    </row>
    <row r="61" spans="1:8" x14ac:dyDescent="0.45">
      <c r="A61" s="2" t="s">
        <v>63</v>
      </c>
      <c r="B61" s="17"/>
      <c r="C61" s="17"/>
      <c r="D61" s="18"/>
      <c r="E61" s="18"/>
      <c r="F61" s="18"/>
      <c r="G61" s="18"/>
      <c r="H61" s="18"/>
    </row>
    <row r="62" spans="1:8" x14ac:dyDescent="0.45">
      <c r="A62" s="2" t="s">
        <v>64</v>
      </c>
    </row>
    <row r="63" spans="1:8" x14ac:dyDescent="0.45">
      <c r="A63" s="57" t="s">
        <v>65</v>
      </c>
      <c r="B63" s="60"/>
      <c r="C63" s="60"/>
      <c r="D63" s="24"/>
      <c r="E63" s="24"/>
      <c r="F63" s="24"/>
      <c r="G63" s="24"/>
      <c r="H63" s="24"/>
    </row>
  </sheetData>
  <mergeCells count="14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activeCell="G5" sqref="G5:H5"/>
    </sheetView>
  </sheetViews>
  <sheetFormatPr defaultRowHeight="18" x14ac:dyDescent="0.45"/>
  <cols>
    <col min="1" max="1" width="13.59765625" customWidth="1"/>
    <col min="2" max="3" width="13.59765625" style="1" customWidth="1"/>
    <col min="4" max="4" width="13.59765625" customWidth="1"/>
    <col min="5" max="5" width="13.59765625" style="1" customWidth="1"/>
    <col min="6" max="6" width="13.59765625" customWidth="1"/>
    <col min="7" max="7" width="13.59765625" style="1" customWidth="1"/>
    <col min="8" max="8" width="13.59765625" customWidth="1"/>
    <col min="10" max="10" width="9.5" bestFit="1" customWidth="1"/>
  </cols>
  <sheetData>
    <row r="1" spans="1:8" x14ac:dyDescent="0.45">
      <c r="A1" s="67" t="s">
        <v>66</v>
      </c>
      <c r="B1" s="67"/>
      <c r="C1" s="67"/>
      <c r="D1" s="67"/>
      <c r="E1" s="67"/>
      <c r="F1" s="67"/>
      <c r="G1" s="67"/>
      <c r="H1" s="67"/>
    </row>
    <row r="2" spans="1:8" x14ac:dyDescent="0.45">
      <c r="A2" s="2"/>
      <c r="B2" s="3"/>
      <c r="C2" s="3"/>
      <c r="D2" s="2"/>
      <c r="E2" s="3"/>
      <c r="F2" s="2"/>
      <c r="G2" s="3"/>
      <c r="H2" s="2"/>
    </row>
    <row r="3" spans="1:8" x14ac:dyDescent="0.45">
      <c r="A3" s="4"/>
      <c r="B3" s="5"/>
      <c r="C3" s="5"/>
      <c r="D3" s="4"/>
      <c r="E3" s="19"/>
      <c r="F3" s="6"/>
      <c r="G3" s="58"/>
      <c r="H3" s="56" t="str">
        <f>'進捗状況 (都道府県別)'!H3</f>
        <v>（4月6日公表時点）</v>
      </c>
    </row>
    <row r="4" spans="1:8" x14ac:dyDescent="0.45">
      <c r="A4" s="2" t="s">
        <v>67</v>
      </c>
      <c r="B4" s="5"/>
      <c r="C4" s="5"/>
      <c r="D4" s="4"/>
      <c r="E4" s="19"/>
      <c r="F4" s="6"/>
      <c r="G4" s="19"/>
      <c r="H4" s="7" t="s">
        <v>2</v>
      </c>
    </row>
    <row r="5" spans="1:8" ht="24" customHeight="1" x14ac:dyDescent="0.45">
      <c r="A5" s="82" t="s">
        <v>68</v>
      </c>
      <c r="B5" s="68" t="s">
        <v>4</v>
      </c>
      <c r="C5" s="64" t="s">
        <v>5</v>
      </c>
      <c r="D5" s="69"/>
      <c r="E5" s="83" t="str">
        <f>'進捗状況 (都道府県別)'!E5</f>
        <v>直近1週間</v>
      </c>
      <c r="F5" s="84"/>
      <c r="G5" s="85">
        <f>'進捗状況 (都道府県別)'!G5:H5</f>
        <v>44656</v>
      </c>
      <c r="H5" s="86"/>
    </row>
    <row r="6" spans="1:8" ht="23.25" customHeight="1" x14ac:dyDescent="0.45">
      <c r="A6" s="82"/>
      <c r="B6" s="68"/>
      <c r="C6" s="70"/>
      <c r="D6" s="71"/>
      <c r="E6" s="76" t="s">
        <v>7</v>
      </c>
      <c r="F6" s="77"/>
      <c r="G6" s="78" t="s">
        <v>8</v>
      </c>
      <c r="H6" s="79"/>
    </row>
    <row r="7" spans="1:8" ht="18.75" customHeight="1" x14ac:dyDescent="0.45">
      <c r="A7" s="63"/>
      <c r="B7" s="68"/>
      <c r="C7" s="80" t="s">
        <v>9</v>
      </c>
      <c r="D7" s="8"/>
      <c r="E7" s="80" t="s">
        <v>10</v>
      </c>
      <c r="F7" s="8"/>
      <c r="G7" s="80" t="s">
        <v>10</v>
      </c>
      <c r="H7" s="9"/>
    </row>
    <row r="8" spans="1:8" ht="18.75" customHeight="1" x14ac:dyDescent="0.45">
      <c r="A8" s="63"/>
      <c r="B8" s="68"/>
      <c r="C8" s="81"/>
      <c r="D8" s="66" t="s">
        <v>11</v>
      </c>
      <c r="E8" s="81"/>
      <c r="F8" s="64" t="s">
        <v>12</v>
      </c>
      <c r="G8" s="81"/>
      <c r="H8" s="66" t="s">
        <v>12</v>
      </c>
    </row>
    <row r="9" spans="1:8" ht="35.1" customHeight="1" x14ac:dyDescent="0.45">
      <c r="A9" s="63"/>
      <c r="B9" s="68"/>
      <c r="C9" s="81"/>
      <c r="D9" s="65"/>
      <c r="E9" s="81"/>
      <c r="F9" s="65"/>
      <c r="G9" s="81"/>
      <c r="H9" s="65"/>
    </row>
    <row r="10" spans="1:8" x14ac:dyDescent="0.45">
      <c r="A10" s="10" t="s">
        <v>69</v>
      </c>
      <c r="B10" s="20">
        <v>27549031.999999996</v>
      </c>
      <c r="C10" s="21">
        <f>SUM(C11:C30)</f>
        <v>11162225</v>
      </c>
      <c r="D10" s="11">
        <f>C10/$B10</f>
        <v>0.40517666827640264</v>
      </c>
      <c r="E10" s="21">
        <f>SUM(E11:E30)</f>
        <v>854833</v>
      </c>
      <c r="F10" s="11">
        <f>E10/$B10</f>
        <v>3.1029511309145094E-2</v>
      </c>
      <c r="G10" s="21">
        <f>SUM(G11:G30)</f>
        <v>127917</v>
      </c>
      <c r="H10" s="11">
        <f>G10/$B10</f>
        <v>4.6432484451722307E-3</v>
      </c>
    </row>
    <row r="11" spans="1:8" x14ac:dyDescent="0.45">
      <c r="A11" s="12" t="s">
        <v>70</v>
      </c>
      <c r="B11" s="20">
        <v>1961575</v>
      </c>
      <c r="C11" s="21">
        <v>758965</v>
      </c>
      <c r="D11" s="11">
        <f t="shared" ref="D11:D30" si="0">C11/$B11</f>
        <v>0.38691612607216141</v>
      </c>
      <c r="E11" s="21">
        <v>69133</v>
      </c>
      <c r="F11" s="11">
        <f t="shared" ref="F11:F30" si="1">E11/$B11</f>
        <v>3.5243618011037051E-2</v>
      </c>
      <c r="G11" s="21">
        <v>15028</v>
      </c>
      <c r="H11" s="11">
        <f t="shared" ref="H11:H30" si="2">G11/$B11</f>
        <v>7.6611906248805171E-3</v>
      </c>
    </row>
    <row r="12" spans="1:8" x14ac:dyDescent="0.45">
      <c r="A12" s="12" t="s">
        <v>71</v>
      </c>
      <c r="B12" s="20">
        <v>1065932</v>
      </c>
      <c r="C12" s="21">
        <v>435155</v>
      </c>
      <c r="D12" s="11">
        <f t="shared" si="0"/>
        <v>0.40823898710236678</v>
      </c>
      <c r="E12" s="21">
        <v>17673</v>
      </c>
      <c r="F12" s="11">
        <f t="shared" si="1"/>
        <v>1.6579856876423636E-2</v>
      </c>
      <c r="G12" s="21">
        <v>4292</v>
      </c>
      <c r="H12" s="11">
        <f t="shared" si="2"/>
        <v>4.0265232679007664E-3</v>
      </c>
    </row>
    <row r="13" spans="1:8" x14ac:dyDescent="0.45">
      <c r="A13" s="12" t="s">
        <v>72</v>
      </c>
      <c r="B13" s="20">
        <v>1324589</v>
      </c>
      <c r="C13" s="21">
        <v>511768</v>
      </c>
      <c r="D13" s="11">
        <f t="shared" si="0"/>
        <v>0.38635984444986332</v>
      </c>
      <c r="E13" s="21">
        <v>33213</v>
      </c>
      <c r="F13" s="11">
        <f t="shared" si="1"/>
        <v>2.5074192825095182E-2</v>
      </c>
      <c r="G13" s="21">
        <v>4511</v>
      </c>
      <c r="H13" s="11">
        <f t="shared" si="2"/>
        <v>3.4055846756994054E-3</v>
      </c>
    </row>
    <row r="14" spans="1:8" x14ac:dyDescent="0.45">
      <c r="A14" s="12" t="s">
        <v>73</v>
      </c>
      <c r="B14" s="20">
        <v>974726</v>
      </c>
      <c r="C14" s="21">
        <v>429744</v>
      </c>
      <c r="D14" s="11">
        <f t="shared" si="0"/>
        <v>0.44088697746853989</v>
      </c>
      <c r="E14" s="21">
        <v>24269</v>
      </c>
      <c r="F14" s="11">
        <f t="shared" si="1"/>
        <v>2.4898279106128286E-2</v>
      </c>
      <c r="G14" s="21">
        <v>3195</v>
      </c>
      <c r="H14" s="11">
        <f t="shared" si="2"/>
        <v>3.2778442352004561E-3</v>
      </c>
    </row>
    <row r="15" spans="1:8" x14ac:dyDescent="0.45">
      <c r="A15" s="12" t="s">
        <v>74</v>
      </c>
      <c r="B15" s="20">
        <v>3759920</v>
      </c>
      <c r="C15" s="21">
        <v>1528285</v>
      </c>
      <c r="D15" s="11">
        <f t="shared" si="0"/>
        <v>0.40646742483882636</v>
      </c>
      <c r="E15" s="21">
        <v>163108</v>
      </c>
      <c r="F15" s="11">
        <f t="shared" si="1"/>
        <v>4.3380710227877192E-2</v>
      </c>
      <c r="G15" s="21">
        <v>21290</v>
      </c>
      <c r="H15" s="11">
        <f t="shared" si="2"/>
        <v>5.662354518181238E-3</v>
      </c>
    </row>
    <row r="16" spans="1:8" x14ac:dyDescent="0.45">
      <c r="A16" s="12" t="s">
        <v>75</v>
      </c>
      <c r="B16" s="20">
        <v>1521562.0000000002</v>
      </c>
      <c r="C16" s="21">
        <v>614559</v>
      </c>
      <c r="D16" s="11">
        <f t="shared" si="0"/>
        <v>0.40390007111113441</v>
      </c>
      <c r="E16" s="21">
        <v>48778</v>
      </c>
      <c r="F16" s="11">
        <f t="shared" si="1"/>
        <v>3.205784581896761E-2</v>
      </c>
      <c r="G16" s="21">
        <v>5968</v>
      </c>
      <c r="H16" s="11">
        <f t="shared" si="2"/>
        <v>3.922285125417169E-3</v>
      </c>
    </row>
    <row r="17" spans="1:8" x14ac:dyDescent="0.45">
      <c r="A17" s="12" t="s">
        <v>76</v>
      </c>
      <c r="B17" s="20">
        <v>718601</v>
      </c>
      <c r="C17" s="21">
        <v>332845</v>
      </c>
      <c r="D17" s="11">
        <f t="shared" si="0"/>
        <v>0.46318471585761778</v>
      </c>
      <c r="E17" s="21">
        <v>20407</v>
      </c>
      <c r="F17" s="11">
        <f t="shared" si="1"/>
        <v>2.839823490365307E-2</v>
      </c>
      <c r="G17" s="21">
        <v>1619</v>
      </c>
      <c r="H17" s="11">
        <f t="shared" si="2"/>
        <v>2.2529887935029314E-3</v>
      </c>
    </row>
    <row r="18" spans="1:8" x14ac:dyDescent="0.45">
      <c r="A18" s="12" t="s">
        <v>77</v>
      </c>
      <c r="B18" s="20">
        <v>784774</v>
      </c>
      <c r="C18" s="21">
        <v>354536</v>
      </c>
      <c r="D18" s="11">
        <f t="shared" si="0"/>
        <v>0.45176827978500816</v>
      </c>
      <c r="E18" s="21">
        <v>30147</v>
      </c>
      <c r="F18" s="11">
        <f t="shared" si="1"/>
        <v>3.8414881226951962E-2</v>
      </c>
      <c r="G18" s="21">
        <v>2821</v>
      </c>
      <c r="H18" s="11">
        <f t="shared" si="2"/>
        <v>3.594665470568597E-3</v>
      </c>
    </row>
    <row r="19" spans="1:8" x14ac:dyDescent="0.45">
      <c r="A19" s="12" t="s">
        <v>78</v>
      </c>
      <c r="B19" s="20">
        <v>694295.99999999988</v>
      </c>
      <c r="C19" s="21">
        <v>264275</v>
      </c>
      <c r="D19" s="11">
        <f t="shared" si="0"/>
        <v>0.38063736504315171</v>
      </c>
      <c r="E19" s="21">
        <v>27528</v>
      </c>
      <c r="F19" s="11">
        <f t="shared" si="1"/>
        <v>3.9648795326488996E-2</v>
      </c>
      <c r="G19" s="21">
        <v>4362</v>
      </c>
      <c r="H19" s="11">
        <f t="shared" si="2"/>
        <v>6.2826229734868136E-3</v>
      </c>
    </row>
    <row r="20" spans="1:8" x14ac:dyDescent="0.45">
      <c r="A20" s="12" t="s">
        <v>79</v>
      </c>
      <c r="B20" s="20">
        <v>799966</v>
      </c>
      <c r="C20" s="21">
        <v>369300</v>
      </c>
      <c r="D20" s="11">
        <f t="shared" si="0"/>
        <v>0.46164461989634559</v>
      </c>
      <c r="E20" s="21">
        <v>27415</v>
      </c>
      <c r="F20" s="11">
        <f t="shared" si="1"/>
        <v>3.4270206483775559E-2</v>
      </c>
      <c r="G20" s="21">
        <v>3737</v>
      </c>
      <c r="H20" s="11">
        <f t="shared" si="2"/>
        <v>4.6714485365628037E-3</v>
      </c>
    </row>
    <row r="21" spans="1:8" x14ac:dyDescent="0.45">
      <c r="A21" s="12" t="s">
        <v>80</v>
      </c>
      <c r="B21" s="20">
        <v>2300944</v>
      </c>
      <c r="C21" s="21">
        <v>913338</v>
      </c>
      <c r="D21" s="11">
        <f t="shared" si="0"/>
        <v>0.39694056004839751</v>
      </c>
      <c r="E21" s="21">
        <v>64234</v>
      </c>
      <c r="F21" s="11">
        <f t="shared" si="1"/>
        <v>2.7916368238427358E-2</v>
      </c>
      <c r="G21" s="21">
        <v>8330</v>
      </c>
      <c r="H21" s="11">
        <f t="shared" si="2"/>
        <v>3.6202532525780721E-3</v>
      </c>
    </row>
    <row r="22" spans="1:8" x14ac:dyDescent="0.45">
      <c r="A22" s="12" t="s">
        <v>81</v>
      </c>
      <c r="B22" s="20">
        <v>1400720</v>
      </c>
      <c r="C22" s="21">
        <v>567327</v>
      </c>
      <c r="D22" s="11">
        <f t="shared" si="0"/>
        <v>0.40502527271688848</v>
      </c>
      <c r="E22" s="21">
        <v>43121</v>
      </c>
      <c r="F22" s="11">
        <f t="shared" si="1"/>
        <v>3.0784882060654519E-2</v>
      </c>
      <c r="G22" s="21">
        <v>12883</v>
      </c>
      <c r="H22" s="11">
        <f t="shared" si="2"/>
        <v>9.1974127591524357E-3</v>
      </c>
    </row>
    <row r="23" spans="1:8" x14ac:dyDescent="0.45">
      <c r="A23" s="12" t="s">
        <v>82</v>
      </c>
      <c r="B23" s="20">
        <v>2739963</v>
      </c>
      <c r="C23" s="21">
        <v>918870</v>
      </c>
      <c r="D23" s="11">
        <f t="shared" si="0"/>
        <v>0.33535854316280911</v>
      </c>
      <c r="E23" s="21">
        <v>80786</v>
      </c>
      <c r="F23" s="11">
        <f t="shared" si="1"/>
        <v>2.9484339752033149E-2</v>
      </c>
      <c r="G23" s="21">
        <v>10391</v>
      </c>
      <c r="H23" s="11">
        <f t="shared" si="2"/>
        <v>3.7923869774883824E-3</v>
      </c>
    </row>
    <row r="24" spans="1:8" x14ac:dyDescent="0.45">
      <c r="A24" s="12" t="s">
        <v>83</v>
      </c>
      <c r="B24" s="20">
        <v>831479.00000000012</v>
      </c>
      <c r="C24" s="21">
        <v>359647</v>
      </c>
      <c r="D24" s="11">
        <f t="shared" si="0"/>
        <v>0.43253888552807701</v>
      </c>
      <c r="E24" s="21">
        <v>24916</v>
      </c>
      <c r="F24" s="11">
        <f t="shared" si="1"/>
        <v>2.9965880076345881E-2</v>
      </c>
      <c r="G24" s="21">
        <v>4161</v>
      </c>
      <c r="H24" s="11">
        <f t="shared" si="2"/>
        <v>5.0043356476832243E-3</v>
      </c>
    </row>
    <row r="25" spans="1:8" x14ac:dyDescent="0.45">
      <c r="A25" s="12" t="s">
        <v>84</v>
      </c>
      <c r="B25" s="20">
        <v>1526835</v>
      </c>
      <c r="C25" s="21">
        <v>614338</v>
      </c>
      <c r="D25" s="11">
        <f t="shared" si="0"/>
        <v>0.40236043842327429</v>
      </c>
      <c r="E25" s="21">
        <v>37546</v>
      </c>
      <c r="F25" s="11">
        <f t="shared" si="1"/>
        <v>2.4590738357451854E-2</v>
      </c>
      <c r="G25" s="21">
        <v>4998</v>
      </c>
      <c r="H25" s="11">
        <f t="shared" si="2"/>
        <v>3.2734381907671751E-3</v>
      </c>
    </row>
    <row r="26" spans="1:8" x14ac:dyDescent="0.45">
      <c r="A26" s="12" t="s">
        <v>85</v>
      </c>
      <c r="B26" s="20">
        <v>708155</v>
      </c>
      <c r="C26" s="21">
        <v>298345</v>
      </c>
      <c r="D26" s="11">
        <f t="shared" si="0"/>
        <v>0.42129900939766013</v>
      </c>
      <c r="E26" s="21">
        <v>12030</v>
      </c>
      <c r="F26" s="11">
        <f t="shared" si="1"/>
        <v>1.6987806341831942E-2</v>
      </c>
      <c r="G26" s="21">
        <v>2001</v>
      </c>
      <c r="H26" s="11">
        <f t="shared" si="2"/>
        <v>2.8256525760603259E-3</v>
      </c>
    </row>
    <row r="27" spans="1:8" x14ac:dyDescent="0.45">
      <c r="A27" s="12" t="s">
        <v>86</v>
      </c>
      <c r="B27" s="20">
        <v>1194817</v>
      </c>
      <c r="C27" s="21">
        <v>481135</v>
      </c>
      <c r="D27" s="11">
        <f t="shared" si="0"/>
        <v>0.40268509738311392</v>
      </c>
      <c r="E27" s="21">
        <v>32916</v>
      </c>
      <c r="F27" s="11">
        <f t="shared" si="1"/>
        <v>2.75489886735793E-2</v>
      </c>
      <c r="G27" s="21">
        <v>4658</v>
      </c>
      <c r="H27" s="11">
        <f t="shared" si="2"/>
        <v>3.8985049593368692E-3</v>
      </c>
    </row>
    <row r="28" spans="1:8" x14ac:dyDescent="0.45">
      <c r="A28" s="12" t="s">
        <v>87</v>
      </c>
      <c r="B28" s="20">
        <v>944709</v>
      </c>
      <c r="C28" s="21">
        <v>406033</v>
      </c>
      <c r="D28" s="11">
        <f t="shared" si="0"/>
        <v>0.4297969004211879</v>
      </c>
      <c r="E28" s="21">
        <v>29033</v>
      </c>
      <c r="F28" s="11">
        <f t="shared" si="1"/>
        <v>3.0732214893686841E-2</v>
      </c>
      <c r="G28" s="21">
        <v>2404</v>
      </c>
      <c r="H28" s="11">
        <f t="shared" si="2"/>
        <v>2.5446989496236408E-3</v>
      </c>
    </row>
    <row r="29" spans="1:8" x14ac:dyDescent="0.45">
      <c r="A29" s="12" t="s">
        <v>88</v>
      </c>
      <c r="B29" s="20">
        <v>1562767</v>
      </c>
      <c r="C29" s="21">
        <v>662748</v>
      </c>
      <c r="D29" s="11">
        <f t="shared" si="0"/>
        <v>0.42408625214123413</v>
      </c>
      <c r="E29" s="21">
        <v>42126</v>
      </c>
      <c r="F29" s="11">
        <f t="shared" si="1"/>
        <v>2.6956033752952295E-2</v>
      </c>
      <c r="G29" s="21">
        <v>5689</v>
      </c>
      <c r="H29" s="11">
        <f t="shared" si="2"/>
        <v>3.6403379390529747E-3</v>
      </c>
    </row>
    <row r="30" spans="1:8" x14ac:dyDescent="0.45">
      <c r="A30" s="12" t="s">
        <v>89</v>
      </c>
      <c r="B30" s="20">
        <v>732702</v>
      </c>
      <c r="C30" s="21">
        <v>341012</v>
      </c>
      <c r="D30" s="11">
        <f t="shared" si="0"/>
        <v>0.46541704540181411</v>
      </c>
      <c r="E30" s="21">
        <v>26454</v>
      </c>
      <c r="F30" s="11">
        <f t="shared" si="1"/>
        <v>3.6104719244658807E-2</v>
      </c>
      <c r="G30" s="21">
        <v>5579</v>
      </c>
      <c r="H30" s="11">
        <f t="shared" si="2"/>
        <v>7.6142824777331031E-3</v>
      </c>
    </row>
    <row r="31" spans="1:8" x14ac:dyDescent="0.45">
      <c r="A31" s="4"/>
      <c r="B31" s="13"/>
      <c r="C31" s="14"/>
      <c r="D31" s="15"/>
      <c r="E31" s="14"/>
      <c r="F31" s="15"/>
      <c r="G31" s="14"/>
      <c r="H31" s="15"/>
    </row>
    <row r="32" spans="1:8" x14ac:dyDescent="0.45">
      <c r="A32" s="4"/>
      <c r="B32" s="13"/>
      <c r="C32" s="14"/>
      <c r="D32" s="15"/>
      <c r="E32" s="14"/>
      <c r="F32" s="15"/>
      <c r="G32" s="14"/>
      <c r="H32" s="15"/>
    </row>
    <row r="33" spans="1:8" x14ac:dyDescent="0.45">
      <c r="A33" s="2" t="s">
        <v>90</v>
      </c>
      <c r="B33" s="5"/>
      <c r="C33" s="5"/>
      <c r="D33" s="4"/>
      <c r="E33" s="19"/>
      <c r="F33" s="6"/>
      <c r="G33" s="19"/>
      <c r="H33" s="6"/>
    </row>
    <row r="34" spans="1:8" ht="22.5" customHeight="1" x14ac:dyDescent="0.45">
      <c r="A34" s="82"/>
      <c r="B34" s="68" t="s">
        <v>4</v>
      </c>
      <c r="C34" s="64" t="s">
        <v>5</v>
      </c>
      <c r="D34" s="69"/>
      <c r="E34" s="83" t="str">
        <f>E5</f>
        <v>直近1週間</v>
      </c>
      <c r="F34" s="84"/>
      <c r="G34" s="83">
        <f>'進捗状況 (都道府県別)'!G5:H5</f>
        <v>44656</v>
      </c>
      <c r="H34" s="84"/>
    </row>
    <row r="35" spans="1:8" ht="24" customHeight="1" x14ac:dyDescent="0.45">
      <c r="A35" s="82"/>
      <c r="B35" s="68"/>
      <c r="C35" s="70"/>
      <c r="D35" s="71"/>
      <c r="E35" s="76" t="s">
        <v>7</v>
      </c>
      <c r="F35" s="77"/>
      <c r="G35" s="78" t="s">
        <v>8</v>
      </c>
      <c r="H35" s="79"/>
    </row>
    <row r="36" spans="1:8" ht="18.75" customHeight="1" x14ac:dyDescent="0.45">
      <c r="A36" s="63"/>
      <c r="B36" s="68"/>
      <c r="C36" s="80" t="s">
        <v>9</v>
      </c>
      <c r="D36" s="8"/>
      <c r="E36" s="80" t="s">
        <v>10</v>
      </c>
      <c r="F36" s="8"/>
      <c r="G36" s="80" t="s">
        <v>10</v>
      </c>
      <c r="H36" s="9"/>
    </row>
    <row r="37" spans="1:8" ht="18.75" customHeight="1" x14ac:dyDescent="0.45">
      <c r="A37" s="63"/>
      <c r="B37" s="68"/>
      <c r="C37" s="81"/>
      <c r="D37" s="66" t="s">
        <v>11</v>
      </c>
      <c r="E37" s="81"/>
      <c r="F37" s="64" t="s">
        <v>12</v>
      </c>
      <c r="G37" s="81"/>
      <c r="H37" s="66" t="s">
        <v>12</v>
      </c>
    </row>
    <row r="38" spans="1:8" ht="35.1" customHeight="1" x14ac:dyDescent="0.45">
      <c r="A38" s="63"/>
      <c r="B38" s="68"/>
      <c r="C38" s="81"/>
      <c r="D38" s="65"/>
      <c r="E38" s="81"/>
      <c r="F38" s="65"/>
      <c r="G38" s="81"/>
      <c r="H38" s="65"/>
    </row>
    <row r="39" spans="1:8" x14ac:dyDescent="0.45">
      <c r="A39" s="10" t="s">
        <v>69</v>
      </c>
      <c r="B39" s="20">
        <v>9572763</v>
      </c>
      <c r="C39" s="21">
        <v>4191561</v>
      </c>
      <c r="D39" s="11">
        <f>C39/$B39</f>
        <v>0.43786323760444085</v>
      </c>
      <c r="E39" s="21">
        <v>265332</v>
      </c>
      <c r="F39" s="11">
        <f>E39/$B39</f>
        <v>2.7717389430825769E-2</v>
      </c>
      <c r="G39" s="21">
        <v>36146</v>
      </c>
      <c r="H39" s="11">
        <f>G39/$B39</f>
        <v>3.7759213301321675E-3</v>
      </c>
    </row>
    <row r="40" spans="1:8" ht="18.75" customHeight="1" x14ac:dyDescent="0.45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45">
      <c r="A41" s="2" t="s">
        <v>91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45">
      <c r="A42" s="2" t="s">
        <v>92</v>
      </c>
      <c r="B42" s="13"/>
      <c r="C42" s="14"/>
      <c r="D42" s="15"/>
      <c r="E42" s="14"/>
      <c r="F42" s="15"/>
      <c r="G42" s="14"/>
      <c r="H42" s="15"/>
    </row>
    <row r="43" spans="1:8" x14ac:dyDescent="0.45">
      <c r="A43" s="2" t="s">
        <v>63</v>
      </c>
      <c r="B43" s="17"/>
      <c r="C43" s="17"/>
      <c r="D43" s="18"/>
      <c r="E43" s="17"/>
      <c r="F43" s="18"/>
      <c r="G43" s="17"/>
      <c r="H43" s="18"/>
    </row>
    <row r="44" spans="1:8" x14ac:dyDescent="0.45">
      <c r="A44" s="2" t="s">
        <v>93</v>
      </c>
      <c r="B44" s="17"/>
      <c r="C44" s="17"/>
      <c r="D44" s="18"/>
      <c r="E44" s="17"/>
      <c r="F44" s="18"/>
      <c r="G44" s="17"/>
      <c r="H44" s="18"/>
    </row>
    <row r="45" spans="1:8" x14ac:dyDescent="0.45">
      <c r="A45" s="57" t="s">
        <v>65</v>
      </c>
      <c r="B45" s="59"/>
      <c r="C45" s="59"/>
      <c r="E45" s="59"/>
      <c r="G45" s="59"/>
    </row>
  </sheetData>
  <mergeCells count="27"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</mergeCells>
  <phoneticPr fontId="2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1"/>
  <sheetViews>
    <sheetView view="pageBreakPreview" zoomScale="99" zoomScaleNormal="100" zoomScaleSheetLayoutView="99" workbookViewId="0">
      <selection activeCell="E24" sqref="E24"/>
    </sheetView>
  </sheetViews>
  <sheetFormatPr defaultRowHeight="18" x14ac:dyDescent="0.45"/>
  <cols>
    <col min="1" max="1" width="12.69921875" customWidth="1"/>
    <col min="2" max="2" width="14.09765625" style="30" customWidth="1"/>
    <col min="3" max="4" width="13.8984375" customWidth="1"/>
    <col min="5" max="6" width="14" customWidth="1"/>
    <col min="7" max="8" width="14.09765625" customWidth="1"/>
    <col min="9" max="9" width="12.8984375" customWidth="1"/>
    <col min="10" max="13" width="13.09765625" customWidth="1"/>
    <col min="15" max="15" width="11.59765625" bestFit="1" customWidth="1"/>
  </cols>
  <sheetData>
    <row r="1" spans="1:15" x14ac:dyDescent="0.45">
      <c r="A1" s="22" t="s">
        <v>94</v>
      </c>
      <c r="B1" s="23"/>
      <c r="C1" s="24"/>
      <c r="D1" s="24"/>
      <c r="E1" s="24"/>
      <c r="F1" s="24"/>
      <c r="J1" s="25"/>
    </row>
    <row r="2" spans="1:15" x14ac:dyDescent="0.45">
      <c r="A2" s="22"/>
      <c r="B2" s="22"/>
      <c r="C2" s="22"/>
      <c r="D2" s="22"/>
      <c r="E2" s="22"/>
      <c r="F2" s="22"/>
      <c r="G2" s="22"/>
      <c r="H2" s="22"/>
      <c r="I2" s="22"/>
      <c r="M2" s="26" t="str">
        <f>'進捗状況 (都道府県別)'!H3</f>
        <v>（4月6日公表時点）</v>
      </c>
    </row>
    <row r="3" spans="1:15" x14ac:dyDescent="0.45">
      <c r="A3" s="88" t="s">
        <v>3</v>
      </c>
      <c r="B3" s="95" t="s">
        <v>95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7"/>
    </row>
    <row r="4" spans="1:15" x14ac:dyDescent="0.45">
      <c r="A4" s="89"/>
      <c r="B4" s="89"/>
      <c r="C4" s="91" t="s">
        <v>96</v>
      </c>
      <c r="D4" s="92"/>
      <c r="E4" s="91" t="s">
        <v>97</v>
      </c>
      <c r="F4" s="92"/>
      <c r="G4" s="91" t="s">
        <v>98</v>
      </c>
      <c r="H4" s="98"/>
      <c r="I4" s="98"/>
      <c r="J4" s="98"/>
      <c r="K4" s="98"/>
      <c r="L4" s="98"/>
      <c r="M4" s="92"/>
    </row>
    <row r="5" spans="1:15" x14ac:dyDescent="0.45">
      <c r="A5" s="89"/>
      <c r="B5" s="89"/>
      <c r="C5" s="93"/>
      <c r="D5" s="94"/>
      <c r="E5" s="93"/>
      <c r="F5" s="94"/>
      <c r="G5" s="93"/>
      <c r="H5" s="94"/>
      <c r="I5" s="27" t="s">
        <v>99</v>
      </c>
      <c r="J5" s="27" t="s">
        <v>100</v>
      </c>
      <c r="K5" s="28" t="s">
        <v>101</v>
      </c>
      <c r="L5" s="61" t="s">
        <v>102</v>
      </c>
      <c r="M5" s="61" t="s">
        <v>103</v>
      </c>
    </row>
    <row r="6" spans="1:15" x14ac:dyDescent="0.45">
      <c r="A6" s="90"/>
      <c r="B6" s="90"/>
      <c r="C6" s="29" t="s">
        <v>9</v>
      </c>
      <c r="D6" s="29" t="s">
        <v>104</v>
      </c>
      <c r="E6" s="29" t="s">
        <v>9</v>
      </c>
      <c r="F6" s="29" t="s">
        <v>104</v>
      </c>
      <c r="G6" s="29" t="s">
        <v>9</v>
      </c>
      <c r="H6" s="29" t="s">
        <v>104</v>
      </c>
      <c r="I6" s="99" t="s">
        <v>9</v>
      </c>
      <c r="J6" s="100"/>
      <c r="K6" s="100"/>
      <c r="L6" s="100"/>
      <c r="M6" s="101"/>
      <c r="O6" s="30" t="s">
        <v>105</v>
      </c>
    </row>
    <row r="7" spans="1:15" x14ac:dyDescent="0.45">
      <c r="A7" s="31" t="s">
        <v>13</v>
      </c>
      <c r="B7" s="32">
        <f>C7+E7+G7</f>
        <v>258400574</v>
      </c>
      <c r="C7" s="32">
        <f t="shared" ref="C7:J7" si="0">SUM(C8:C54)</f>
        <v>102644964</v>
      </c>
      <c r="D7" s="33">
        <f t="shared" ref="D7:D54" si="1">C7/O7</f>
        <v>0.81049345602008449</v>
      </c>
      <c r="E7" s="32">
        <f t="shared" si="0"/>
        <v>100707055</v>
      </c>
      <c r="F7" s="34">
        <f t="shared" ref="F7:F54" si="2">E7/O7</f>
        <v>0.79519156003167124</v>
      </c>
      <c r="G7" s="35">
        <f t="shared" si="0"/>
        <v>55048555</v>
      </c>
      <c r="H7" s="34">
        <f t="shared" ref="H7:H54" si="3">G7/O7</f>
        <v>0.43466812059928922</v>
      </c>
      <c r="I7" s="35">
        <f t="shared" si="0"/>
        <v>995074</v>
      </c>
      <c r="J7" s="35">
        <f t="shared" si="0"/>
        <v>5062849</v>
      </c>
      <c r="K7" s="35">
        <f>SUM(K8:K54)</f>
        <v>22822066</v>
      </c>
      <c r="L7" s="35">
        <f>SUM(L8:L54)</f>
        <v>24377153</v>
      </c>
      <c r="M7" s="35">
        <f>SUM(M8:M54)</f>
        <v>1791413</v>
      </c>
      <c r="O7" s="1">
        <v>126645025</v>
      </c>
    </row>
    <row r="8" spans="1:15" x14ac:dyDescent="0.45">
      <c r="A8" s="36" t="s">
        <v>14</v>
      </c>
      <c r="B8" s="32">
        <f t="shared" ref="B8:B54" si="4">C8+E8+G8</f>
        <v>10715944</v>
      </c>
      <c r="C8" s="37">
        <f>SUM(一般接種!D7+一般接種!G7+一般接種!J7+医療従事者等!C5)</f>
        <v>4270299</v>
      </c>
      <c r="D8" s="33">
        <f t="shared" si="1"/>
        <v>0.81703144470701139</v>
      </c>
      <c r="E8" s="37">
        <f>SUM(一般接種!E7+一般接種!H7+一般接種!K7+医療従事者等!D5)</f>
        <v>4187579</v>
      </c>
      <c r="F8" s="34">
        <f t="shared" si="2"/>
        <v>0.80120472130751086</v>
      </c>
      <c r="G8" s="32">
        <f>SUM(I8:M8)</f>
        <v>2258066</v>
      </c>
      <c r="H8" s="34">
        <f t="shared" si="3"/>
        <v>0.43203319632273585</v>
      </c>
      <c r="I8" s="38">
        <v>41439</v>
      </c>
      <c r="J8" s="38">
        <v>221464</v>
      </c>
      <c r="K8" s="38">
        <v>905802</v>
      </c>
      <c r="L8" s="38">
        <v>1032538</v>
      </c>
      <c r="M8" s="38">
        <v>56823</v>
      </c>
      <c r="O8" s="1">
        <v>5226603</v>
      </c>
    </row>
    <row r="9" spans="1:15" x14ac:dyDescent="0.45">
      <c r="A9" s="36" t="s">
        <v>15</v>
      </c>
      <c r="B9" s="32">
        <f t="shared" si="4"/>
        <v>2673477</v>
      </c>
      <c r="C9" s="37">
        <f>SUM(一般接種!D8+一般接種!G8+一般接種!J8+医療従事者等!C6)</f>
        <v>1073934</v>
      </c>
      <c r="D9" s="33">
        <f t="shared" si="1"/>
        <v>0.85258908476002593</v>
      </c>
      <c r="E9" s="37">
        <f>SUM(一般接種!E8+一般接種!H8+一般接種!K8+医療従事者等!D6)</f>
        <v>1053742</v>
      </c>
      <c r="F9" s="34">
        <f t="shared" si="2"/>
        <v>0.83655878978894349</v>
      </c>
      <c r="G9" s="32">
        <f t="shared" ref="G9:G54" si="5">SUM(I9:M9)</f>
        <v>545801</v>
      </c>
      <c r="H9" s="34">
        <f t="shared" si="3"/>
        <v>0.4333077964298615</v>
      </c>
      <c r="I9" s="38">
        <v>10575</v>
      </c>
      <c r="J9" s="38">
        <v>42698</v>
      </c>
      <c r="K9" s="38">
        <v>224906</v>
      </c>
      <c r="L9" s="38">
        <v>253588</v>
      </c>
      <c r="M9" s="38">
        <v>14034</v>
      </c>
      <c r="O9" s="1">
        <v>1259615</v>
      </c>
    </row>
    <row r="10" spans="1:15" x14ac:dyDescent="0.45">
      <c r="A10" s="36" t="s">
        <v>16</v>
      </c>
      <c r="B10" s="32">
        <f t="shared" si="4"/>
        <v>2591607</v>
      </c>
      <c r="C10" s="37">
        <f>SUM(一般接種!D9+一般接種!G9+一般接種!J9+医療従事者等!C7)</f>
        <v>1039208</v>
      </c>
      <c r="D10" s="33">
        <f t="shared" si="1"/>
        <v>0.85123560090201444</v>
      </c>
      <c r="E10" s="37">
        <f>SUM(一般接種!E9+一般接種!H9+一般接種!K9+医療従事者等!D7)</f>
        <v>1017182</v>
      </c>
      <c r="F10" s="34">
        <f t="shared" si="2"/>
        <v>0.83319367344815753</v>
      </c>
      <c r="G10" s="32">
        <f t="shared" si="5"/>
        <v>535217</v>
      </c>
      <c r="H10" s="34">
        <f t="shared" si="3"/>
        <v>0.43840671415921884</v>
      </c>
      <c r="I10" s="38">
        <v>10209</v>
      </c>
      <c r="J10" s="38">
        <v>47085</v>
      </c>
      <c r="K10" s="38">
        <v>218135</v>
      </c>
      <c r="L10" s="38">
        <v>238940</v>
      </c>
      <c r="M10" s="38">
        <v>20848</v>
      </c>
      <c r="O10" s="1">
        <v>1220823</v>
      </c>
    </row>
    <row r="11" spans="1:15" x14ac:dyDescent="0.45">
      <c r="A11" s="36" t="s">
        <v>17</v>
      </c>
      <c r="B11" s="32">
        <f t="shared" si="4"/>
        <v>4745051</v>
      </c>
      <c r="C11" s="37">
        <f>SUM(一般接種!D10+一般接種!G10+一般接種!J10+医療従事者等!C8)</f>
        <v>1905171</v>
      </c>
      <c r="D11" s="33">
        <f t="shared" si="1"/>
        <v>0.83487299894960054</v>
      </c>
      <c r="E11" s="37">
        <f>SUM(一般接種!E10+一般接種!H10+一般接種!K10+医療従事者等!D8)</f>
        <v>1860346</v>
      </c>
      <c r="F11" s="34">
        <f t="shared" si="2"/>
        <v>0.81523004712117364</v>
      </c>
      <c r="G11" s="32">
        <f t="shared" si="5"/>
        <v>979534</v>
      </c>
      <c r="H11" s="34">
        <f t="shared" si="3"/>
        <v>0.42924571503193049</v>
      </c>
      <c r="I11" s="38">
        <v>17746</v>
      </c>
      <c r="J11" s="38">
        <v>115691</v>
      </c>
      <c r="K11" s="38">
        <v>453290</v>
      </c>
      <c r="L11" s="38">
        <v>370263</v>
      </c>
      <c r="M11" s="38">
        <v>22544</v>
      </c>
      <c r="O11" s="1">
        <v>2281989</v>
      </c>
    </row>
    <row r="12" spans="1:15" x14ac:dyDescent="0.45">
      <c r="A12" s="36" t="s">
        <v>18</v>
      </c>
      <c r="B12" s="32">
        <f t="shared" si="4"/>
        <v>2070195</v>
      </c>
      <c r="C12" s="37">
        <f>SUM(一般接種!D11+一般接種!G11+一般接種!J11+医療従事者等!C9)</f>
        <v>837535</v>
      </c>
      <c r="D12" s="33">
        <f t="shared" si="1"/>
        <v>0.86229316124568611</v>
      </c>
      <c r="E12" s="37">
        <f>SUM(一般接種!E11+一般接種!H11+一般接種!K11+医療従事者等!D9)</f>
        <v>822524</v>
      </c>
      <c r="F12" s="34">
        <f t="shared" si="2"/>
        <v>0.84683842485442007</v>
      </c>
      <c r="G12" s="32">
        <f t="shared" si="5"/>
        <v>410136</v>
      </c>
      <c r="H12" s="34">
        <f t="shared" si="3"/>
        <v>0.42225992702473419</v>
      </c>
      <c r="I12" s="38">
        <v>4864</v>
      </c>
      <c r="J12" s="38">
        <v>29308</v>
      </c>
      <c r="K12" s="38">
        <v>126132</v>
      </c>
      <c r="L12" s="38">
        <v>224104</v>
      </c>
      <c r="M12" s="38">
        <v>25728</v>
      </c>
      <c r="O12" s="1">
        <v>971288</v>
      </c>
    </row>
    <row r="13" spans="1:15" x14ac:dyDescent="0.45">
      <c r="A13" s="36" t="s">
        <v>19</v>
      </c>
      <c r="B13" s="32">
        <f t="shared" si="4"/>
        <v>2323047</v>
      </c>
      <c r="C13" s="37">
        <f>SUM(一般接種!D12+一般接種!G12+一般接種!J12+医療従事者等!C10)</f>
        <v>914202</v>
      </c>
      <c r="D13" s="33">
        <f t="shared" si="1"/>
        <v>0.8547442784990491</v>
      </c>
      <c r="E13" s="37">
        <f>SUM(一般接種!E12+一般接種!H12+一般接種!K12+医療従事者等!D10)</f>
        <v>895398</v>
      </c>
      <c r="F13" s="34">
        <f t="shared" si="2"/>
        <v>0.83716325000327241</v>
      </c>
      <c r="G13" s="32">
        <f t="shared" si="5"/>
        <v>513447</v>
      </c>
      <c r="H13" s="34">
        <f t="shared" si="3"/>
        <v>0.48005351723415751</v>
      </c>
      <c r="I13" s="38">
        <v>9626</v>
      </c>
      <c r="J13" s="38">
        <v>34380</v>
      </c>
      <c r="K13" s="38">
        <v>191046</v>
      </c>
      <c r="L13" s="38">
        <v>260937</v>
      </c>
      <c r="M13" s="38">
        <v>17458</v>
      </c>
      <c r="O13" s="1">
        <v>1069562</v>
      </c>
    </row>
    <row r="14" spans="1:15" x14ac:dyDescent="0.45">
      <c r="A14" s="36" t="s">
        <v>20</v>
      </c>
      <c r="B14" s="32">
        <f t="shared" si="4"/>
        <v>3977546</v>
      </c>
      <c r="C14" s="37">
        <f>SUM(一般接種!D13+一般接種!G13+一般接種!J13+医療従事者等!C11)</f>
        <v>1566956</v>
      </c>
      <c r="D14" s="33">
        <f t="shared" si="1"/>
        <v>0.84151791108659824</v>
      </c>
      <c r="E14" s="37">
        <f>SUM(一般接種!E13+一般接種!H13+一般接種!K13+医療従事者等!D11)</f>
        <v>1536303</v>
      </c>
      <c r="F14" s="34">
        <f t="shared" si="2"/>
        <v>0.82505602668873546</v>
      </c>
      <c r="G14" s="32">
        <f t="shared" si="5"/>
        <v>874287</v>
      </c>
      <c r="H14" s="34">
        <f t="shared" si="3"/>
        <v>0.46952701283901316</v>
      </c>
      <c r="I14" s="38">
        <v>18715</v>
      </c>
      <c r="J14" s="38">
        <v>72968</v>
      </c>
      <c r="K14" s="38">
        <v>340597</v>
      </c>
      <c r="L14" s="38">
        <v>406624</v>
      </c>
      <c r="M14" s="38">
        <v>35383</v>
      </c>
      <c r="O14" s="1">
        <v>1862059</v>
      </c>
    </row>
    <row r="15" spans="1:15" x14ac:dyDescent="0.45">
      <c r="A15" s="36" t="s">
        <v>21</v>
      </c>
      <c r="B15" s="32">
        <f t="shared" si="4"/>
        <v>6173967</v>
      </c>
      <c r="C15" s="37">
        <f>SUM(一般接種!D14+一般接種!G14+一般接種!J14+医療従事者等!C12)</f>
        <v>2437848</v>
      </c>
      <c r="D15" s="33">
        <f t="shared" si="1"/>
        <v>0.83841832391859472</v>
      </c>
      <c r="E15" s="37">
        <f>SUM(一般接種!E14+一般接種!H14+一般接種!K14+医療従事者等!D12)</f>
        <v>2391415</v>
      </c>
      <c r="F15" s="34">
        <f t="shared" si="2"/>
        <v>0.82244920770031038</v>
      </c>
      <c r="G15" s="32">
        <f t="shared" si="5"/>
        <v>1344704</v>
      </c>
      <c r="H15" s="34">
        <f t="shared" si="3"/>
        <v>0.46246709140464459</v>
      </c>
      <c r="I15" s="38">
        <v>20997</v>
      </c>
      <c r="J15" s="38">
        <v>137274</v>
      </c>
      <c r="K15" s="38">
        <v>548318</v>
      </c>
      <c r="L15" s="38">
        <v>583932</v>
      </c>
      <c r="M15" s="38">
        <v>54183</v>
      </c>
      <c r="O15" s="1">
        <v>2907675</v>
      </c>
    </row>
    <row r="16" spans="1:15" x14ac:dyDescent="0.45">
      <c r="A16" s="39" t="s">
        <v>22</v>
      </c>
      <c r="B16" s="32">
        <f t="shared" si="4"/>
        <v>4001195</v>
      </c>
      <c r="C16" s="37">
        <f>SUM(一般接種!D15+一般接種!G15+一般接種!J15+医療従事者等!C13)</f>
        <v>1607197</v>
      </c>
      <c r="D16" s="33">
        <f t="shared" si="1"/>
        <v>0.82192706253090797</v>
      </c>
      <c r="E16" s="37">
        <f>SUM(一般接種!E15+一般接種!H15+一般接種!K15+医療従事者等!D13)</f>
        <v>1576930</v>
      </c>
      <c r="F16" s="34">
        <f t="shared" si="2"/>
        <v>0.80644839600675255</v>
      </c>
      <c r="G16" s="32">
        <f t="shared" si="5"/>
        <v>817068</v>
      </c>
      <c r="H16" s="34">
        <f t="shared" si="3"/>
        <v>0.41785188818048064</v>
      </c>
      <c r="I16" s="38">
        <v>14642</v>
      </c>
      <c r="J16" s="38">
        <v>70665</v>
      </c>
      <c r="K16" s="38">
        <v>362004</v>
      </c>
      <c r="L16" s="38">
        <v>340644</v>
      </c>
      <c r="M16" s="38">
        <v>29113</v>
      </c>
      <c r="O16" s="1">
        <v>1955401</v>
      </c>
    </row>
    <row r="17" spans="1:15" x14ac:dyDescent="0.45">
      <c r="A17" s="36" t="s">
        <v>23</v>
      </c>
      <c r="B17" s="32">
        <f t="shared" si="4"/>
        <v>4117010</v>
      </c>
      <c r="C17" s="37">
        <f>SUM(一般接種!D16+一般接種!G16+一般接種!J16+医療従事者等!C14)</f>
        <v>1598266</v>
      </c>
      <c r="D17" s="33">
        <f t="shared" si="1"/>
        <v>0.81623266624142476</v>
      </c>
      <c r="E17" s="37">
        <f>SUM(一般接種!E16+一般接種!H16+一般接種!K16+医療従事者等!D14)</f>
        <v>1564891</v>
      </c>
      <c r="F17" s="34">
        <f t="shared" si="2"/>
        <v>0.79918809091053011</v>
      </c>
      <c r="G17" s="32">
        <f t="shared" si="5"/>
        <v>953853</v>
      </c>
      <c r="H17" s="34">
        <f t="shared" si="3"/>
        <v>0.48713166481197856</v>
      </c>
      <c r="I17" s="38">
        <v>15992</v>
      </c>
      <c r="J17" s="38">
        <v>70543</v>
      </c>
      <c r="K17" s="38">
        <v>400465</v>
      </c>
      <c r="L17" s="38">
        <v>430865</v>
      </c>
      <c r="M17" s="38">
        <v>35988</v>
      </c>
      <c r="O17" s="1">
        <v>1958101</v>
      </c>
    </row>
    <row r="18" spans="1:15" x14ac:dyDescent="0.45">
      <c r="A18" s="36" t="s">
        <v>24</v>
      </c>
      <c r="B18" s="32">
        <f t="shared" si="4"/>
        <v>15047625</v>
      </c>
      <c r="C18" s="37">
        <f>SUM(一般接種!D17+一般接種!G17+一般接種!J17+医療従事者等!C15)</f>
        <v>6058312</v>
      </c>
      <c r="D18" s="33">
        <f t="shared" si="1"/>
        <v>0.81937742694925841</v>
      </c>
      <c r="E18" s="37">
        <f>SUM(一般接種!E17+一般接種!H17+一般接種!K17+医療従事者等!D15)</f>
        <v>5938794</v>
      </c>
      <c r="F18" s="34">
        <f t="shared" si="2"/>
        <v>0.80321280034796727</v>
      </c>
      <c r="G18" s="32">
        <f t="shared" si="5"/>
        <v>3050519</v>
      </c>
      <c r="H18" s="34">
        <f t="shared" si="3"/>
        <v>0.41257802653277431</v>
      </c>
      <c r="I18" s="38">
        <v>47634</v>
      </c>
      <c r="J18" s="38">
        <v>257637</v>
      </c>
      <c r="K18" s="38">
        <v>1288831</v>
      </c>
      <c r="L18" s="38">
        <v>1346015</v>
      </c>
      <c r="M18" s="38">
        <v>110402</v>
      </c>
      <c r="O18" s="1">
        <v>7393799</v>
      </c>
    </row>
    <row r="19" spans="1:15" x14ac:dyDescent="0.45">
      <c r="A19" s="36" t="s">
        <v>25</v>
      </c>
      <c r="B19" s="32">
        <f t="shared" si="4"/>
        <v>12935891</v>
      </c>
      <c r="C19" s="37">
        <f>SUM(一般接種!D18+一般接種!G18+一般接種!J18+医療従事者等!C16)</f>
        <v>5167300</v>
      </c>
      <c r="D19" s="33">
        <f t="shared" si="1"/>
        <v>0.81723679607369537</v>
      </c>
      <c r="E19" s="37">
        <f>SUM(一般接種!E18+一般接種!H18+一般接種!K18+医療従事者等!D16)</f>
        <v>5070793</v>
      </c>
      <c r="F19" s="34">
        <f t="shared" si="2"/>
        <v>0.80197368545912218</v>
      </c>
      <c r="G19" s="32">
        <f t="shared" si="5"/>
        <v>2697798</v>
      </c>
      <c r="H19" s="34">
        <f t="shared" si="3"/>
        <v>0.42667152942039815</v>
      </c>
      <c r="I19" s="38">
        <v>41692</v>
      </c>
      <c r="J19" s="38">
        <v>204439</v>
      </c>
      <c r="K19" s="38">
        <v>1069268</v>
      </c>
      <c r="L19" s="38">
        <v>1274838</v>
      </c>
      <c r="M19" s="38">
        <v>107561</v>
      </c>
      <c r="O19" s="1">
        <v>6322892</v>
      </c>
    </row>
    <row r="20" spans="1:15" x14ac:dyDescent="0.45">
      <c r="A20" s="36" t="s">
        <v>26</v>
      </c>
      <c r="B20" s="32">
        <f t="shared" si="4"/>
        <v>28335423</v>
      </c>
      <c r="C20" s="37">
        <f>SUM(一般接種!D19+一般接種!G19+一般接種!J19+医療従事者等!C17)</f>
        <v>11192944</v>
      </c>
      <c r="D20" s="33">
        <f t="shared" si="1"/>
        <v>0.80854424539068603</v>
      </c>
      <c r="E20" s="37">
        <f>SUM(一般接種!E19+一般接種!H19+一般接種!K19+医療従事者等!D17)</f>
        <v>10993709</v>
      </c>
      <c r="F20" s="34">
        <f t="shared" si="2"/>
        <v>0.79415211471171421</v>
      </c>
      <c r="G20" s="32">
        <f t="shared" si="5"/>
        <v>6148770</v>
      </c>
      <c r="H20" s="34">
        <f t="shared" si="3"/>
        <v>0.44416845110016528</v>
      </c>
      <c r="I20" s="38">
        <v>94085</v>
      </c>
      <c r="J20" s="38">
        <v>571330</v>
      </c>
      <c r="K20" s="38">
        <v>2568697</v>
      </c>
      <c r="L20" s="38">
        <v>2750046</v>
      </c>
      <c r="M20" s="38">
        <v>164612</v>
      </c>
      <c r="O20" s="1">
        <v>13843329</v>
      </c>
    </row>
    <row r="21" spans="1:15" x14ac:dyDescent="0.45">
      <c r="A21" s="36" t="s">
        <v>27</v>
      </c>
      <c r="B21" s="32">
        <f t="shared" si="4"/>
        <v>18817977</v>
      </c>
      <c r="C21" s="37">
        <f>SUM(一般接種!D20+一般接種!G20+一般接種!J20+医療従事者等!C18)</f>
        <v>7532412</v>
      </c>
      <c r="D21" s="33">
        <f t="shared" si="1"/>
        <v>0.81694617235233136</v>
      </c>
      <c r="E21" s="37">
        <f>SUM(一般接種!E20+一般接種!H20+一般接種!K20+医療従事者等!D18)</f>
        <v>7409146</v>
      </c>
      <c r="F21" s="34">
        <f t="shared" si="2"/>
        <v>0.80357705673821167</v>
      </c>
      <c r="G21" s="32">
        <f t="shared" si="5"/>
        <v>3876419</v>
      </c>
      <c r="H21" s="34">
        <f t="shared" si="3"/>
        <v>0.4204265067396542</v>
      </c>
      <c r="I21" s="38">
        <v>48324</v>
      </c>
      <c r="J21" s="38">
        <v>283761</v>
      </c>
      <c r="K21" s="38">
        <v>1403730</v>
      </c>
      <c r="L21" s="38">
        <v>1964154</v>
      </c>
      <c r="M21" s="38">
        <v>176450</v>
      </c>
      <c r="O21" s="1">
        <v>9220206</v>
      </c>
    </row>
    <row r="22" spans="1:15" x14ac:dyDescent="0.45">
      <c r="A22" s="36" t="s">
        <v>28</v>
      </c>
      <c r="B22" s="32">
        <f t="shared" si="4"/>
        <v>4727425</v>
      </c>
      <c r="C22" s="37">
        <f>SUM(一般接種!D21+一般接種!G21+一般接種!J21+医療従事者等!C19)</f>
        <v>1870406</v>
      </c>
      <c r="D22" s="33">
        <f t="shared" si="1"/>
        <v>0.84512379053793329</v>
      </c>
      <c r="E22" s="37">
        <f>SUM(一般接種!E21+一般接種!H21+一般接種!K21+医療従事者等!D19)</f>
        <v>1832042</v>
      </c>
      <c r="F22" s="34">
        <f t="shared" si="2"/>
        <v>0.82778941014127216</v>
      </c>
      <c r="G22" s="32">
        <f t="shared" si="5"/>
        <v>1024977</v>
      </c>
      <c r="H22" s="34">
        <f t="shared" si="3"/>
        <v>0.46312535751820688</v>
      </c>
      <c r="I22" s="38">
        <v>16292</v>
      </c>
      <c r="J22" s="38">
        <v>62761</v>
      </c>
      <c r="K22" s="38">
        <v>341137</v>
      </c>
      <c r="L22" s="38">
        <v>555757</v>
      </c>
      <c r="M22" s="38">
        <v>49030</v>
      </c>
      <c r="O22" s="1">
        <v>2213174</v>
      </c>
    </row>
    <row r="23" spans="1:15" x14ac:dyDescent="0.45">
      <c r="A23" s="36" t="s">
        <v>29</v>
      </c>
      <c r="B23" s="32">
        <f t="shared" si="4"/>
        <v>2255251</v>
      </c>
      <c r="C23" s="37">
        <f>SUM(一般接種!D22+一般接種!G22+一般接種!J22+医療従事者等!C20)</f>
        <v>888447</v>
      </c>
      <c r="D23" s="33">
        <f t="shared" si="1"/>
        <v>0.84801856302628487</v>
      </c>
      <c r="E23" s="37">
        <f>SUM(一般接種!E22+一般接種!H22+一般接種!K22+医療従事者等!D20)</f>
        <v>875688</v>
      </c>
      <c r="F23" s="34">
        <f t="shared" si="2"/>
        <v>0.83584015638452425</v>
      </c>
      <c r="G23" s="32">
        <f t="shared" si="5"/>
        <v>491116</v>
      </c>
      <c r="H23" s="34">
        <f t="shared" si="3"/>
        <v>0.4687679564444665</v>
      </c>
      <c r="I23" s="38">
        <v>10120</v>
      </c>
      <c r="J23" s="38">
        <v>38104</v>
      </c>
      <c r="K23" s="38">
        <v>211023</v>
      </c>
      <c r="L23" s="38">
        <v>213459</v>
      </c>
      <c r="M23" s="38">
        <v>18410</v>
      </c>
      <c r="O23" s="1">
        <v>1047674</v>
      </c>
    </row>
    <row r="24" spans="1:15" x14ac:dyDescent="0.45">
      <c r="A24" s="36" t="s">
        <v>30</v>
      </c>
      <c r="B24" s="32">
        <f t="shared" si="4"/>
        <v>2330255</v>
      </c>
      <c r="C24" s="37">
        <f>SUM(一般接種!D23+一般接種!G23+一般接種!J23+医療従事者等!C21)</f>
        <v>927244</v>
      </c>
      <c r="D24" s="33">
        <f t="shared" si="1"/>
        <v>0.81864573180206524</v>
      </c>
      <c r="E24" s="37">
        <f>SUM(一般接種!E23+一般接種!H23+一般接種!K23+医療従事者等!D21)</f>
        <v>910395</v>
      </c>
      <c r="F24" s="34">
        <f t="shared" si="2"/>
        <v>0.80377007670466583</v>
      </c>
      <c r="G24" s="32">
        <f t="shared" si="5"/>
        <v>492616</v>
      </c>
      <c r="H24" s="34">
        <f t="shared" si="3"/>
        <v>0.43492110579028409</v>
      </c>
      <c r="I24" s="38">
        <v>8055</v>
      </c>
      <c r="J24" s="38">
        <v>53689</v>
      </c>
      <c r="K24" s="38">
        <v>202199</v>
      </c>
      <c r="L24" s="38">
        <v>208551</v>
      </c>
      <c r="M24" s="38">
        <v>20122</v>
      </c>
      <c r="O24" s="1">
        <v>1132656</v>
      </c>
    </row>
    <row r="25" spans="1:15" x14ac:dyDescent="0.45">
      <c r="A25" s="36" t="s">
        <v>31</v>
      </c>
      <c r="B25" s="32">
        <f t="shared" si="4"/>
        <v>1630304</v>
      </c>
      <c r="C25" s="37">
        <f>SUM(一般接種!D24+一般接種!G24+一般接種!J24+医療従事者等!C22)</f>
        <v>642000</v>
      </c>
      <c r="D25" s="33">
        <f t="shared" si="1"/>
        <v>0.8288330624348843</v>
      </c>
      <c r="E25" s="37">
        <f>SUM(一般接種!E24+一般接種!H24+一般接種!K24+医療従事者等!D22)</f>
        <v>630234</v>
      </c>
      <c r="F25" s="34">
        <f t="shared" si="2"/>
        <v>0.81364295369250295</v>
      </c>
      <c r="G25" s="32">
        <f t="shared" si="5"/>
        <v>358070</v>
      </c>
      <c r="H25" s="34">
        <f t="shared" si="3"/>
        <v>0.4622745399782851</v>
      </c>
      <c r="I25" s="38">
        <v>7551</v>
      </c>
      <c r="J25" s="38">
        <v>31803</v>
      </c>
      <c r="K25" s="38">
        <v>143167</v>
      </c>
      <c r="L25" s="38">
        <v>165070</v>
      </c>
      <c r="M25" s="38">
        <v>10479</v>
      </c>
      <c r="O25" s="1">
        <v>774583</v>
      </c>
    </row>
    <row r="26" spans="1:15" x14ac:dyDescent="0.45">
      <c r="A26" s="36" t="s">
        <v>32</v>
      </c>
      <c r="B26" s="32">
        <f t="shared" si="4"/>
        <v>1721687</v>
      </c>
      <c r="C26" s="37">
        <f>SUM(一般接種!D25+一般接種!G25+一般接種!J25+医療従事者等!C23)</f>
        <v>675438</v>
      </c>
      <c r="D26" s="33">
        <f t="shared" si="1"/>
        <v>0.82270458966354321</v>
      </c>
      <c r="E26" s="37">
        <f>SUM(一般接種!E25+一般接種!H25+一般接種!K25+医療従事者等!D23)</f>
        <v>663604</v>
      </c>
      <c r="F26" s="34">
        <f t="shared" si="2"/>
        <v>0.80829040788212381</v>
      </c>
      <c r="G26" s="32">
        <f t="shared" si="5"/>
        <v>382645</v>
      </c>
      <c r="H26" s="34">
        <f t="shared" si="3"/>
        <v>0.46607356665127886</v>
      </c>
      <c r="I26" s="38">
        <v>6223</v>
      </c>
      <c r="J26" s="38">
        <v>37069</v>
      </c>
      <c r="K26" s="38">
        <v>167460</v>
      </c>
      <c r="L26" s="38">
        <v>159684</v>
      </c>
      <c r="M26" s="38">
        <v>12209</v>
      </c>
      <c r="O26" s="1">
        <v>820997</v>
      </c>
    </row>
    <row r="27" spans="1:15" x14ac:dyDescent="0.45">
      <c r="A27" s="36" t="s">
        <v>33</v>
      </c>
      <c r="B27" s="32">
        <f t="shared" si="4"/>
        <v>4354484</v>
      </c>
      <c r="C27" s="37">
        <f>SUM(一般接種!D26+一般接種!G26+一般接種!J26+医療従事者等!C24)</f>
        <v>1706348</v>
      </c>
      <c r="D27" s="33">
        <f t="shared" si="1"/>
        <v>0.82363157099573936</v>
      </c>
      <c r="E27" s="37">
        <f>SUM(一般接種!E26+一般接種!H26+一般接種!K26+医療従事者等!D24)</f>
        <v>1675206</v>
      </c>
      <c r="F27" s="34">
        <f t="shared" si="2"/>
        <v>0.80859974021799097</v>
      </c>
      <c r="G27" s="32">
        <f t="shared" si="5"/>
        <v>972930</v>
      </c>
      <c r="H27" s="34">
        <f t="shared" si="3"/>
        <v>0.46962041996643394</v>
      </c>
      <c r="I27" s="38">
        <v>14038</v>
      </c>
      <c r="J27" s="38">
        <v>68012</v>
      </c>
      <c r="K27" s="38">
        <v>451893</v>
      </c>
      <c r="L27" s="38">
        <v>419215</v>
      </c>
      <c r="M27" s="38">
        <v>19772</v>
      </c>
      <c r="O27" s="1">
        <v>2071737</v>
      </c>
    </row>
    <row r="28" spans="1:15" x14ac:dyDescent="0.45">
      <c r="A28" s="36" t="s">
        <v>34</v>
      </c>
      <c r="B28" s="32">
        <f t="shared" si="4"/>
        <v>4278753</v>
      </c>
      <c r="C28" s="37">
        <f>SUM(一般接種!D27+一般接種!G27+一般接種!J27+医療従事者等!C25)</f>
        <v>1655375</v>
      </c>
      <c r="D28" s="33">
        <f t="shared" si="1"/>
        <v>0.82079650295940432</v>
      </c>
      <c r="E28" s="37">
        <f>SUM(一般接種!E27+一般接種!H27+一般接種!K27+医療従事者等!D25)</f>
        <v>1630677</v>
      </c>
      <c r="F28" s="34">
        <f t="shared" si="2"/>
        <v>0.80855031582350378</v>
      </c>
      <c r="G28" s="32">
        <f t="shared" si="5"/>
        <v>992701</v>
      </c>
      <c r="H28" s="34">
        <f t="shared" si="3"/>
        <v>0.4922180830834727</v>
      </c>
      <c r="I28" s="38">
        <v>15383</v>
      </c>
      <c r="J28" s="38">
        <v>84301</v>
      </c>
      <c r="K28" s="38">
        <v>463571</v>
      </c>
      <c r="L28" s="38">
        <v>397807</v>
      </c>
      <c r="M28" s="38">
        <v>31639</v>
      </c>
      <c r="O28" s="1">
        <v>2016791</v>
      </c>
    </row>
    <row r="29" spans="1:15" x14ac:dyDescent="0.45">
      <c r="A29" s="36" t="s">
        <v>35</v>
      </c>
      <c r="B29" s="32">
        <f t="shared" si="4"/>
        <v>7721660</v>
      </c>
      <c r="C29" s="37">
        <f>SUM(一般接種!D28+一般接種!G28+一般接種!J28+医療従事者等!C26)</f>
        <v>3105629</v>
      </c>
      <c r="D29" s="33">
        <f t="shared" si="1"/>
        <v>0.84248777894125748</v>
      </c>
      <c r="E29" s="37">
        <f>SUM(一般接種!E28+一般接種!H28+一般接種!K28+医療従事者等!D26)</f>
        <v>3051263</v>
      </c>
      <c r="F29" s="34">
        <f t="shared" si="2"/>
        <v>0.8277394974852561</v>
      </c>
      <c r="G29" s="32">
        <f t="shared" si="5"/>
        <v>1564768</v>
      </c>
      <c r="H29" s="34">
        <f t="shared" si="3"/>
        <v>0.42448660702175106</v>
      </c>
      <c r="I29" s="38">
        <v>23161</v>
      </c>
      <c r="J29" s="38">
        <v>110526</v>
      </c>
      <c r="K29" s="38">
        <v>642594</v>
      </c>
      <c r="L29" s="38">
        <v>719982</v>
      </c>
      <c r="M29" s="38">
        <v>68505</v>
      </c>
      <c r="O29" s="1">
        <v>3686260</v>
      </c>
    </row>
    <row r="30" spans="1:15" x14ac:dyDescent="0.45">
      <c r="A30" s="36" t="s">
        <v>36</v>
      </c>
      <c r="B30" s="32">
        <f t="shared" si="4"/>
        <v>14971608</v>
      </c>
      <c r="C30" s="37">
        <f>SUM(一般接種!D29+一般接種!G29+一般接種!J29+医療従事者等!C27)</f>
        <v>5963893</v>
      </c>
      <c r="D30" s="33">
        <f t="shared" si="1"/>
        <v>0.78899976477754019</v>
      </c>
      <c r="E30" s="37">
        <f>SUM(一般接種!E29+一般接種!H29+一般接種!K29+医療従事者等!D27)</f>
        <v>5828600</v>
      </c>
      <c r="F30" s="34">
        <f t="shared" si="2"/>
        <v>0.77110102897258059</v>
      </c>
      <c r="G30" s="32">
        <f t="shared" si="5"/>
        <v>3179115</v>
      </c>
      <c r="H30" s="34">
        <f t="shared" si="3"/>
        <v>0.42058450532240427</v>
      </c>
      <c r="I30" s="38">
        <v>42485</v>
      </c>
      <c r="J30" s="38">
        <v>366681</v>
      </c>
      <c r="K30" s="38">
        <v>1334678</v>
      </c>
      <c r="L30" s="38">
        <v>1325214</v>
      </c>
      <c r="M30" s="38">
        <v>110057</v>
      </c>
      <c r="O30" s="1">
        <v>7558802</v>
      </c>
    </row>
    <row r="31" spans="1:15" x14ac:dyDescent="0.45">
      <c r="A31" s="36" t="s">
        <v>37</v>
      </c>
      <c r="B31" s="32">
        <f t="shared" si="4"/>
        <v>3685947</v>
      </c>
      <c r="C31" s="37">
        <f>SUM(一般接種!D30+一般接種!G30+一般接種!J30+医療従事者等!C28)</f>
        <v>1466002</v>
      </c>
      <c r="D31" s="33">
        <f t="shared" si="1"/>
        <v>0.81419360786689898</v>
      </c>
      <c r="E31" s="37">
        <f>SUM(一般接種!E30+一般接種!H30+一般接種!K30+医療従事者等!D28)</f>
        <v>1442660</v>
      </c>
      <c r="F31" s="34">
        <f t="shared" si="2"/>
        <v>0.80122984165455469</v>
      </c>
      <c r="G31" s="32">
        <f t="shared" si="5"/>
        <v>777285</v>
      </c>
      <c r="H31" s="34">
        <f t="shared" si="3"/>
        <v>0.43169141548976231</v>
      </c>
      <c r="I31" s="38">
        <v>16541</v>
      </c>
      <c r="J31" s="38">
        <v>65419</v>
      </c>
      <c r="K31" s="38">
        <v>343947</v>
      </c>
      <c r="L31" s="38">
        <v>336335</v>
      </c>
      <c r="M31" s="38">
        <v>15043</v>
      </c>
      <c r="O31" s="1">
        <v>1800557</v>
      </c>
    </row>
    <row r="32" spans="1:15" x14ac:dyDescent="0.45">
      <c r="A32" s="36" t="s">
        <v>38</v>
      </c>
      <c r="B32" s="32">
        <f t="shared" si="4"/>
        <v>2876173</v>
      </c>
      <c r="C32" s="37">
        <f>SUM(一般接種!D31+一般接種!G31+一般接種!J31+医療従事者等!C29)</f>
        <v>1148514</v>
      </c>
      <c r="D32" s="33">
        <f t="shared" si="1"/>
        <v>0.80947222490437631</v>
      </c>
      <c r="E32" s="37">
        <f>SUM(一般接種!E31+一般接種!H31+一般接種!K31+医療従事者等!D29)</f>
        <v>1130060</v>
      </c>
      <c r="F32" s="34">
        <f t="shared" si="2"/>
        <v>0.79646585281105797</v>
      </c>
      <c r="G32" s="32">
        <f t="shared" si="5"/>
        <v>597599</v>
      </c>
      <c r="H32" s="34">
        <f t="shared" si="3"/>
        <v>0.42118754506312539</v>
      </c>
      <c r="I32" s="38">
        <v>8595</v>
      </c>
      <c r="J32" s="38">
        <v>51592</v>
      </c>
      <c r="K32" s="38">
        <v>236608</v>
      </c>
      <c r="L32" s="38">
        <v>279187</v>
      </c>
      <c r="M32" s="38">
        <v>21617</v>
      </c>
      <c r="O32" s="1">
        <v>1418843</v>
      </c>
    </row>
    <row r="33" spans="1:15" x14ac:dyDescent="0.45">
      <c r="A33" s="36" t="s">
        <v>39</v>
      </c>
      <c r="B33" s="32">
        <f t="shared" si="4"/>
        <v>5025152</v>
      </c>
      <c r="C33" s="37">
        <f>SUM(一般接種!D32+一般接種!G32+一般接種!J32+医療従事者等!C30)</f>
        <v>2015035</v>
      </c>
      <c r="D33" s="33">
        <f t="shared" si="1"/>
        <v>0.79628593400149061</v>
      </c>
      <c r="E33" s="37">
        <f>SUM(一般接種!E32+一般接種!H32+一般接種!K32+医療従事者等!D30)</f>
        <v>1975248</v>
      </c>
      <c r="F33" s="34">
        <f t="shared" si="2"/>
        <v>0.78056321531118633</v>
      </c>
      <c r="G33" s="32">
        <f t="shared" si="5"/>
        <v>1034869</v>
      </c>
      <c r="H33" s="34">
        <f t="shared" si="3"/>
        <v>0.40895152105754418</v>
      </c>
      <c r="I33" s="38">
        <v>25262</v>
      </c>
      <c r="J33" s="38">
        <v>90084</v>
      </c>
      <c r="K33" s="38">
        <v>437382</v>
      </c>
      <c r="L33" s="38">
        <v>446350</v>
      </c>
      <c r="M33" s="38">
        <v>35791</v>
      </c>
      <c r="O33" s="1">
        <v>2530542</v>
      </c>
    </row>
    <row r="34" spans="1:15" x14ac:dyDescent="0.45">
      <c r="A34" s="36" t="s">
        <v>40</v>
      </c>
      <c r="B34" s="32">
        <f t="shared" si="4"/>
        <v>17047304</v>
      </c>
      <c r="C34" s="37">
        <f>SUM(一般接種!D33+一般接種!G33+一般接種!J33+医療従事者等!C31)</f>
        <v>6861872</v>
      </c>
      <c r="D34" s="33">
        <f t="shared" si="1"/>
        <v>0.77627280513594021</v>
      </c>
      <c r="E34" s="37">
        <f>SUM(一般接種!E33+一般接種!H33+一般接種!K33+医療従事者等!D31)</f>
        <v>6752059</v>
      </c>
      <c r="F34" s="34">
        <f t="shared" si="2"/>
        <v>0.7638498328697142</v>
      </c>
      <c r="G34" s="32">
        <f t="shared" si="5"/>
        <v>3433373</v>
      </c>
      <c r="H34" s="34">
        <f t="shared" si="3"/>
        <v>0.38841209655149478</v>
      </c>
      <c r="I34" s="38">
        <v>61137</v>
      </c>
      <c r="J34" s="38">
        <v>350306</v>
      </c>
      <c r="K34" s="38">
        <v>1478019</v>
      </c>
      <c r="L34" s="38">
        <v>1443663</v>
      </c>
      <c r="M34" s="38">
        <v>100248</v>
      </c>
      <c r="O34" s="1">
        <v>8839511</v>
      </c>
    </row>
    <row r="35" spans="1:15" x14ac:dyDescent="0.45">
      <c r="A35" s="36" t="s">
        <v>41</v>
      </c>
      <c r="B35" s="32">
        <f t="shared" si="4"/>
        <v>11067194</v>
      </c>
      <c r="C35" s="37">
        <f>SUM(一般接種!D34+一般接種!G34+一般接種!J34+医療従事者等!C32)</f>
        <v>4406381</v>
      </c>
      <c r="D35" s="33">
        <f t="shared" si="1"/>
        <v>0.79773355359931208</v>
      </c>
      <c r="E35" s="37">
        <f>SUM(一般接種!E34+一般接種!H34+一般接種!K34+医療従事者等!D32)</f>
        <v>4337097</v>
      </c>
      <c r="F35" s="34">
        <f t="shared" si="2"/>
        <v>0.7851903414877005</v>
      </c>
      <c r="G35" s="32">
        <f t="shared" si="5"/>
        <v>2323716</v>
      </c>
      <c r="H35" s="34">
        <f t="shared" si="3"/>
        <v>0.42068677725225734</v>
      </c>
      <c r="I35" s="38">
        <v>42719</v>
      </c>
      <c r="J35" s="38">
        <v>232264</v>
      </c>
      <c r="K35" s="38">
        <v>988564</v>
      </c>
      <c r="L35" s="38">
        <v>994078</v>
      </c>
      <c r="M35" s="38">
        <v>66091</v>
      </c>
      <c r="O35" s="1">
        <v>5523625</v>
      </c>
    </row>
    <row r="36" spans="1:15" x14ac:dyDescent="0.45">
      <c r="A36" s="36" t="s">
        <v>42</v>
      </c>
      <c r="B36" s="32">
        <f t="shared" si="4"/>
        <v>2778470</v>
      </c>
      <c r="C36" s="37">
        <f>SUM(一般接種!D35+一般接種!G35+一般接種!J35+医療従事者等!C33)</f>
        <v>1089391</v>
      </c>
      <c r="D36" s="33">
        <f t="shared" si="1"/>
        <v>0.81011333797859664</v>
      </c>
      <c r="E36" s="37">
        <f>SUM(一般接種!E35+一般接種!H35+一般接種!K35+医療従事者等!D33)</f>
        <v>1072961</v>
      </c>
      <c r="F36" s="34">
        <f t="shared" si="2"/>
        <v>0.79789535367086106</v>
      </c>
      <c r="G36" s="32">
        <f t="shared" si="5"/>
        <v>616118</v>
      </c>
      <c r="H36" s="34">
        <f t="shared" si="3"/>
        <v>0.45816920606898437</v>
      </c>
      <c r="I36" s="38">
        <v>7249</v>
      </c>
      <c r="J36" s="38">
        <v>51902</v>
      </c>
      <c r="K36" s="38">
        <v>302058</v>
      </c>
      <c r="L36" s="38">
        <v>239479</v>
      </c>
      <c r="M36" s="38">
        <v>15430</v>
      </c>
      <c r="O36" s="1">
        <v>1344739</v>
      </c>
    </row>
    <row r="37" spans="1:15" x14ac:dyDescent="0.45">
      <c r="A37" s="36" t="s">
        <v>43</v>
      </c>
      <c r="B37" s="32">
        <f t="shared" si="4"/>
        <v>1942247</v>
      </c>
      <c r="C37" s="37">
        <f>SUM(一般接種!D36+一般接種!G36+一般接種!J36+医療従事者等!C34)</f>
        <v>746163</v>
      </c>
      <c r="D37" s="33">
        <f t="shared" si="1"/>
        <v>0.79006535144933676</v>
      </c>
      <c r="E37" s="37">
        <f>SUM(一般接種!E36+一般接種!H36+一般接種!K36+医療従事者等!D34)</f>
        <v>733504</v>
      </c>
      <c r="F37" s="34">
        <f t="shared" si="2"/>
        <v>0.77666152777542485</v>
      </c>
      <c r="G37" s="32">
        <f t="shared" si="5"/>
        <v>462580</v>
      </c>
      <c r="H37" s="34">
        <f t="shared" si="3"/>
        <v>0.48979704203161267</v>
      </c>
      <c r="I37" s="38">
        <v>7534</v>
      </c>
      <c r="J37" s="38">
        <v>43563</v>
      </c>
      <c r="K37" s="38">
        <v>209542</v>
      </c>
      <c r="L37" s="38">
        <v>190304</v>
      </c>
      <c r="M37" s="38">
        <v>11637</v>
      </c>
      <c r="O37" s="1">
        <v>944432</v>
      </c>
    </row>
    <row r="38" spans="1:15" x14ac:dyDescent="0.45">
      <c r="A38" s="36" t="s">
        <v>44</v>
      </c>
      <c r="B38" s="32">
        <f t="shared" si="4"/>
        <v>1124082</v>
      </c>
      <c r="C38" s="37">
        <f>SUM(一般接種!D37+一般接種!G37+一般接種!J37+医療従事者等!C35)</f>
        <v>438820</v>
      </c>
      <c r="D38" s="33">
        <f t="shared" si="1"/>
        <v>0.78812761769291007</v>
      </c>
      <c r="E38" s="37">
        <f>SUM(一般接種!E37+一般接種!H37+一般接種!K37+医療従事者等!D35)</f>
        <v>430330</v>
      </c>
      <c r="F38" s="34">
        <f t="shared" si="2"/>
        <v>0.77287944424089594</v>
      </c>
      <c r="G38" s="32">
        <f t="shared" si="5"/>
        <v>254932</v>
      </c>
      <c r="H38" s="34">
        <f t="shared" si="3"/>
        <v>0.45786187920716681</v>
      </c>
      <c r="I38" s="38">
        <v>4871</v>
      </c>
      <c r="J38" s="38">
        <v>22681</v>
      </c>
      <c r="K38" s="38">
        <v>107641</v>
      </c>
      <c r="L38" s="38">
        <v>109202</v>
      </c>
      <c r="M38" s="38">
        <v>10537</v>
      </c>
      <c r="O38" s="1">
        <v>556788</v>
      </c>
    </row>
    <row r="39" spans="1:15" x14ac:dyDescent="0.45">
      <c r="A39" s="36" t="s">
        <v>45</v>
      </c>
      <c r="B39" s="32">
        <f t="shared" si="4"/>
        <v>1397044</v>
      </c>
      <c r="C39" s="37">
        <f>SUM(一般接種!D38+一般接種!G38+一般接種!J38+医療従事者等!C36)</f>
        <v>556110</v>
      </c>
      <c r="D39" s="33">
        <f t="shared" si="1"/>
        <v>0.82654221442744291</v>
      </c>
      <c r="E39" s="37">
        <f>SUM(一般接種!E38+一般接種!H38+一般接種!K38+医療従事者等!D36)</f>
        <v>543900</v>
      </c>
      <c r="F39" s="34">
        <f t="shared" si="2"/>
        <v>0.80839458097694017</v>
      </c>
      <c r="G39" s="32">
        <f t="shared" si="5"/>
        <v>297034</v>
      </c>
      <c r="H39" s="34">
        <f t="shared" si="3"/>
        <v>0.44147945571962577</v>
      </c>
      <c r="I39" s="38">
        <v>4838</v>
      </c>
      <c r="J39" s="38">
        <v>30071</v>
      </c>
      <c r="K39" s="38">
        <v>110666</v>
      </c>
      <c r="L39" s="38">
        <v>140203</v>
      </c>
      <c r="M39" s="38">
        <v>11256</v>
      </c>
      <c r="O39" s="1">
        <v>672815</v>
      </c>
    </row>
    <row r="40" spans="1:15" x14ac:dyDescent="0.45">
      <c r="A40" s="36" t="s">
        <v>46</v>
      </c>
      <c r="B40" s="32">
        <f t="shared" si="4"/>
        <v>3805921</v>
      </c>
      <c r="C40" s="37">
        <f>SUM(一般接種!D39+一般接種!G39+一般接種!J39+医療従事者等!C37)</f>
        <v>1500628</v>
      </c>
      <c r="D40" s="33">
        <f t="shared" si="1"/>
        <v>0.79239366962880275</v>
      </c>
      <c r="E40" s="37">
        <f>SUM(一般接種!E39+一般接種!H39+一般接種!K39+医療従事者等!D37)</f>
        <v>1462352</v>
      </c>
      <c r="F40" s="34">
        <f t="shared" si="2"/>
        <v>0.77218235803211654</v>
      </c>
      <c r="G40" s="32">
        <f t="shared" si="5"/>
        <v>842941</v>
      </c>
      <c r="H40" s="34">
        <f t="shared" si="3"/>
        <v>0.44510772308031876</v>
      </c>
      <c r="I40" s="38">
        <v>21839</v>
      </c>
      <c r="J40" s="38">
        <v>136603</v>
      </c>
      <c r="K40" s="38">
        <v>360037</v>
      </c>
      <c r="L40" s="38">
        <v>307537</v>
      </c>
      <c r="M40" s="38">
        <v>16925</v>
      </c>
      <c r="O40" s="1">
        <v>1893791</v>
      </c>
    </row>
    <row r="41" spans="1:15" x14ac:dyDescent="0.45">
      <c r="A41" s="36" t="s">
        <v>47</v>
      </c>
      <c r="B41" s="32">
        <f t="shared" si="4"/>
        <v>5654239</v>
      </c>
      <c r="C41" s="37">
        <f>SUM(一般接種!D40+一般接種!G40+一般接種!J40+医療従事者等!C38)</f>
        <v>2224001</v>
      </c>
      <c r="D41" s="33">
        <f t="shared" si="1"/>
        <v>0.79077474912291246</v>
      </c>
      <c r="E41" s="37">
        <f>SUM(一般接種!E40+一般接種!H40+一般接種!K40+医療従事者等!D38)</f>
        <v>2185728</v>
      </c>
      <c r="F41" s="34">
        <f t="shared" si="2"/>
        <v>0.77716624716037674</v>
      </c>
      <c r="G41" s="32">
        <f t="shared" si="5"/>
        <v>1244510</v>
      </c>
      <c r="H41" s="34">
        <f t="shared" si="3"/>
        <v>0.44250298584890735</v>
      </c>
      <c r="I41" s="38">
        <v>22308</v>
      </c>
      <c r="J41" s="38">
        <v>119539</v>
      </c>
      <c r="K41" s="38">
        <v>540860</v>
      </c>
      <c r="L41" s="38">
        <v>520799</v>
      </c>
      <c r="M41" s="38">
        <v>41004</v>
      </c>
      <c r="O41" s="1">
        <v>2812433</v>
      </c>
    </row>
    <row r="42" spans="1:15" x14ac:dyDescent="0.45">
      <c r="A42" s="36" t="s">
        <v>48</v>
      </c>
      <c r="B42" s="32">
        <f t="shared" si="4"/>
        <v>2896751</v>
      </c>
      <c r="C42" s="37">
        <f>SUM(一般接種!D41+一般接種!G41+一般接種!J41+医療従事者等!C39)</f>
        <v>1112368</v>
      </c>
      <c r="D42" s="33">
        <f t="shared" si="1"/>
        <v>0.82026384290359922</v>
      </c>
      <c r="E42" s="37">
        <f>SUM(一般接種!E41+一般接種!H41+一般接種!K41+医療従事者等!D39)</f>
        <v>1081308</v>
      </c>
      <c r="F42" s="34">
        <f t="shared" si="2"/>
        <v>0.79736009615739134</v>
      </c>
      <c r="G42" s="32">
        <f t="shared" si="5"/>
        <v>703075</v>
      </c>
      <c r="H42" s="34">
        <f t="shared" si="3"/>
        <v>0.51844983076594087</v>
      </c>
      <c r="I42" s="38">
        <v>44389</v>
      </c>
      <c r="J42" s="38">
        <v>45879</v>
      </c>
      <c r="K42" s="38">
        <v>285418</v>
      </c>
      <c r="L42" s="38">
        <v>304799</v>
      </c>
      <c r="M42" s="38">
        <v>22590</v>
      </c>
      <c r="O42" s="1">
        <v>1356110</v>
      </c>
    </row>
    <row r="43" spans="1:15" x14ac:dyDescent="0.45">
      <c r="A43" s="36" t="s">
        <v>49</v>
      </c>
      <c r="B43" s="32">
        <f t="shared" si="4"/>
        <v>1532140</v>
      </c>
      <c r="C43" s="37">
        <f>SUM(一般接種!D42+一般接種!G42+一般接種!J42+医療従事者等!C40)</f>
        <v>595397</v>
      </c>
      <c r="D43" s="33">
        <f t="shared" si="1"/>
        <v>0.81012015799735759</v>
      </c>
      <c r="E43" s="37">
        <f>SUM(一般接種!E42+一般接種!H42+一般接種!K42+医療従事者等!D40)</f>
        <v>584144</v>
      </c>
      <c r="F43" s="34">
        <f t="shared" si="2"/>
        <v>0.79480889150131506</v>
      </c>
      <c r="G43" s="32">
        <f t="shared" si="5"/>
        <v>352599</v>
      </c>
      <c r="H43" s="34">
        <f t="shared" si="3"/>
        <v>0.47975982006914764</v>
      </c>
      <c r="I43" s="38">
        <v>7726</v>
      </c>
      <c r="J43" s="38">
        <v>38625</v>
      </c>
      <c r="K43" s="38">
        <v>148841</v>
      </c>
      <c r="L43" s="38">
        <v>150066</v>
      </c>
      <c r="M43" s="38">
        <v>7341</v>
      </c>
      <c r="O43" s="1">
        <v>734949</v>
      </c>
    </row>
    <row r="44" spans="1:15" x14ac:dyDescent="0.45">
      <c r="A44" s="36" t="s">
        <v>50</v>
      </c>
      <c r="B44" s="32">
        <f t="shared" si="4"/>
        <v>1934479</v>
      </c>
      <c r="C44" s="37">
        <f>SUM(一般接種!D43+一般接種!G43+一般接種!J43+医療従事者等!C41)</f>
        <v>772063</v>
      </c>
      <c r="D44" s="33">
        <f t="shared" si="1"/>
        <v>0.7927571321783845</v>
      </c>
      <c r="E44" s="37">
        <f>SUM(一般接種!E43+一般接種!H43+一般接種!K43+医療従事者等!D41)</f>
        <v>758830</v>
      </c>
      <c r="F44" s="34">
        <f t="shared" si="2"/>
        <v>0.77916943903661173</v>
      </c>
      <c r="G44" s="32">
        <f t="shared" si="5"/>
        <v>403586</v>
      </c>
      <c r="H44" s="34">
        <f t="shared" si="3"/>
        <v>0.41440359134856286</v>
      </c>
      <c r="I44" s="38">
        <v>9303</v>
      </c>
      <c r="J44" s="38">
        <v>46325</v>
      </c>
      <c r="K44" s="38">
        <v>169018</v>
      </c>
      <c r="L44" s="38">
        <v>170861</v>
      </c>
      <c r="M44" s="38">
        <v>8079</v>
      </c>
      <c r="O44" s="1">
        <v>973896</v>
      </c>
    </row>
    <row r="45" spans="1:15" x14ac:dyDescent="0.45">
      <c r="A45" s="36" t="s">
        <v>51</v>
      </c>
      <c r="B45" s="32">
        <f t="shared" si="4"/>
        <v>2802918</v>
      </c>
      <c r="C45" s="37">
        <f>SUM(一般接種!D44+一般接種!G44+一般接種!J44+医療従事者等!C42)</f>
        <v>1102319</v>
      </c>
      <c r="D45" s="33">
        <f t="shared" si="1"/>
        <v>0.81278834760462726</v>
      </c>
      <c r="E45" s="37">
        <f>SUM(一般接種!E44+一般接種!H44+一般接種!K44+医療従事者等!D42)</f>
        <v>1083930</v>
      </c>
      <c r="F45" s="34">
        <f t="shared" si="2"/>
        <v>0.79922932800675994</v>
      </c>
      <c r="G45" s="32">
        <f t="shared" si="5"/>
        <v>616669</v>
      </c>
      <c r="H45" s="34">
        <f t="shared" si="3"/>
        <v>0.4546972133556601</v>
      </c>
      <c r="I45" s="38">
        <v>11922</v>
      </c>
      <c r="J45" s="38">
        <v>54222</v>
      </c>
      <c r="K45" s="38">
        <v>269960</v>
      </c>
      <c r="L45" s="38">
        <v>260775</v>
      </c>
      <c r="M45" s="38">
        <v>19790</v>
      </c>
      <c r="O45" s="1">
        <v>1356219</v>
      </c>
    </row>
    <row r="46" spans="1:15" x14ac:dyDescent="0.45">
      <c r="A46" s="36" t="s">
        <v>52</v>
      </c>
      <c r="B46" s="32">
        <f t="shared" si="4"/>
        <v>1422647</v>
      </c>
      <c r="C46" s="37">
        <f>SUM(一般接種!D45+一般接種!G45+一般接種!J45+医療従事者等!C43)</f>
        <v>560413</v>
      </c>
      <c r="D46" s="33">
        <f t="shared" si="1"/>
        <v>0.79925752352863155</v>
      </c>
      <c r="E46" s="37">
        <f>SUM(一般接種!E45+一般接種!H45+一般接種!K45+医療従事者等!D43)</f>
        <v>550229</v>
      </c>
      <c r="F46" s="34">
        <f t="shared" si="2"/>
        <v>0.78473316627850431</v>
      </c>
      <c r="G46" s="32">
        <f t="shared" si="5"/>
        <v>312005</v>
      </c>
      <c r="H46" s="34">
        <f t="shared" si="3"/>
        <v>0.44497958403632798</v>
      </c>
      <c r="I46" s="38">
        <v>10537</v>
      </c>
      <c r="J46" s="38">
        <v>33141</v>
      </c>
      <c r="K46" s="38">
        <v>140136</v>
      </c>
      <c r="L46" s="38">
        <v>123569</v>
      </c>
      <c r="M46" s="38">
        <v>4622</v>
      </c>
      <c r="O46" s="1">
        <v>701167</v>
      </c>
    </row>
    <row r="47" spans="1:15" x14ac:dyDescent="0.45">
      <c r="A47" s="36" t="s">
        <v>53</v>
      </c>
      <c r="B47" s="32">
        <f t="shared" si="4"/>
        <v>10336122</v>
      </c>
      <c r="C47" s="37">
        <f>SUM(一般接種!D46+一般接種!G46+一般接種!J46+医療従事者等!C44)</f>
        <v>4100213</v>
      </c>
      <c r="D47" s="33">
        <f t="shared" si="1"/>
        <v>0.80017114966911718</v>
      </c>
      <c r="E47" s="37">
        <f>SUM(一般接種!E46+一般接種!H46+一般接種!K46+医療従事者等!D44)</f>
        <v>3999302</v>
      </c>
      <c r="F47" s="34">
        <f t="shared" si="2"/>
        <v>0.78047800912147725</v>
      </c>
      <c r="G47" s="32">
        <f t="shared" si="5"/>
        <v>2236607</v>
      </c>
      <c r="H47" s="34">
        <f t="shared" si="3"/>
        <v>0.43648181071275932</v>
      </c>
      <c r="I47" s="38">
        <v>41437</v>
      </c>
      <c r="J47" s="38">
        <v>219784</v>
      </c>
      <c r="K47" s="38">
        <v>913472</v>
      </c>
      <c r="L47" s="38">
        <v>987674</v>
      </c>
      <c r="M47" s="38">
        <v>74240</v>
      </c>
      <c r="O47" s="1">
        <v>5124170</v>
      </c>
    </row>
    <row r="48" spans="1:15" x14ac:dyDescent="0.45">
      <c r="A48" s="36" t="s">
        <v>54</v>
      </c>
      <c r="B48" s="32">
        <f t="shared" si="4"/>
        <v>1675063</v>
      </c>
      <c r="C48" s="37">
        <f>SUM(一般接種!D47+一般接種!G47+一般接種!J47+医療従事者等!C45)</f>
        <v>652269</v>
      </c>
      <c r="D48" s="33">
        <f t="shared" si="1"/>
        <v>0.79717851634397507</v>
      </c>
      <c r="E48" s="37">
        <f>SUM(一般接種!E47+一般接種!H47+一般接種!K47+医療従事者等!D45)</f>
        <v>640598</v>
      </c>
      <c r="F48" s="34">
        <f t="shared" si="2"/>
        <v>0.78291466130218934</v>
      </c>
      <c r="G48" s="32">
        <f t="shared" si="5"/>
        <v>382196</v>
      </c>
      <c r="H48" s="34">
        <f t="shared" si="3"/>
        <v>0.46710550437411852</v>
      </c>
      <c r="I48" s="38">
        <v>8351</v>
      </c>
      <c r="J48" s="38">
        <v>55894</v>
      </c>
      <c r="K48" s="38">
        <v>164567</v>
      </c>
      <c r="L48" s="38">
        <v>144470</v>
      </c>
      <c r="M48" s="38">
        <v>8914</v>
      </c>
      <c r="O48" s="1">
        <v>818222</v>
      </c>
    </row>
    <row r="49" spans="1:15" x14ac:dyDescent="0.45">
      <c r="A49" s="36" t="s">
        <v>55</v>
      </c>
      <c r="B49" s="32">
        <f t="shared" si="4"/>
        <v>2800161</v>
      </c>
      <c r="C49" s="37">
        <f>SUM(一般接種!D48+一般接種!G48+一般接種!J48+医療従事者等!C46)</f>
        <v>1085850</v>
      </c>
      <c r="D49" s="33">
        <f t="shared" si="1"/>
        <v>0.81279969579426592</v>
      </c>
      <c r="E49" s="37">
        <f>SUM(一般接種!E48+一般接種!H48+一般接種!K48+医療従事者等!D46)</f>
        <v>1066187</v>
      </c>
      <c r="F49" s="34">
        <f t="shared" si="2"/>
        <v>0.79808119837896674</v>
      </c>
      <c r="G49" s="32">
        <f t="shared" si="5"/>
        <v>648124</v>
      </c>
      <c r="H49" s="34">
        <f t="shared" si="3"/>
        <v>0.48514526871756025</v>
      </c>
      <c r="I49" s="38">
        <v>14553</v>
      </c>
      <c r="J49" s="38">
        <v>63614</v>
      </c>
      <c r="K49" s="38">
        <v>270828</v>
      </c>
      <c r="L49" s="38">
        <v>286579</v>
      </c>
      <c r="M49" s="38">
        <v>12550</v>
      </c>
      <c r="O49" s="1">
        <v>1335938</v>
      </c>
    </row>
    <row r="50" spans="1:15" x14ac:dyDescent="0.45">
      <c r="A50" s="36" t="s">
        <v>56</v>
      </c>
      <c r="B50" s="32">
        <f t="shared" si="4"/>
        <v>3727097</v>
      </c>
      <c r="C50" s="37">
        <f>SUM(一般接種!D49+一般接種!G49+一般接種!J49+医療従事者等!C47)</f>
        <v>1442214</v>
      </c>
      <c r="D50" s="33">
        <f t="shared" si="1"/>
        <v>0.82007113431079037</v>
      </c>
      <c r="E50" s="37">
        <f>SUM(一般接種!E49+一般接種!H49+一般接種!K49+医療従事者等!D47)</f>
        <v>1419226</v>
      </c>
      <c r="F50" s="34">
        <f t="shared" si="2"/>
        <v>0.80699970716091085</v>
      </c>
      <c r="G50" s="32">
        <f t="shared" si="5"/>
        <v>865657</v>
      </c>
      <c r="H50" s="34">
        <f t="shared" si="3"/>
        <v>0.49222952898396211</v>
      </c>
      <c r="I50" s="38">
        <v>20911</v>
      </c>
      <c r="J50" s="38">
        <v>77060</v>
      </c>
      <c r="K50" s="38">
        <v>340851</v>
      </c>
      <c r="L50" s="38">
        <v>410586</v>
      </c>
      <c r="M50" s="38">
        <v>16249</v>
      </c>
      <c r="O50" s="1">
        <v>1758645</v>
      </c>
    </row>
    <row r="51" spans="1:15" x14ac:dyDescent="0.45">
      <c r="A51" s="36" t="s">
        <v>57</v>
      </c>
      <c r="B51" s="32">
        <f t="shared" si="4"/>
        <v>2314882</v>
      </c>
      <c r="C51" s="37">
        <f>SUM(一般接種!D50+一般接種!G50+一般接種!J50+医療従事者等!C48)</f>
        <v>916762</v>
      </c>
      <c r="D51" s="33">
        <f t="shared" si="1"/>
        <v>0.80295093195391953</v>
      </c>
      <c r="E51" s="37">
        <f>SUM(一般接種!E50+一般接種!H50+一般接種!K50+医療従事者等!D48)</f>
        <v>896138</v>
      </c>
      <c r="F51" s="34">
        <f t="shared" si="2"/>
        <v>0.78488729055013351</v>
      </c>
      <c r="G51" s="32">
        <f t="shared" si="5"/>
        <v>501982</v>
      </c>
      <c r="H51" s="34">
        <f t="shared" si="3"/>
        <v>0.43966363649899581</v>
      </c>
      <c r="I51" s="38">
        <v>18479</v>
      </c>
      <c r="J51" s="38">
        <v>49536</v>
      </c>
      <c r="K51" s="38">
        <v>214171</v>
      </c>
      <c r="L51" s="38">
        <v>207411</v>
      </c>
      <c r="M51" s="38">
        <v>12385</v>
      </c>
      <c r="O51" s="1">
        <v>1141741</v>
      </c>
    </row>
    <row r="52" spans="1:15" x14ac:dyDescent="0.45">
      <c r="A52" s="36" t="s">
        <v>58</v>
      </c>
      <c r="B52" s="32">
        <f t="shared" si="4"/>
        <v>2176959</v>
      </c>
      <c r="C52" s="37">
        <f>SUM(一般接種!D51+一般接種!G51+一般接種!J51+医療従事者等!C49)</f>
        <v>860932</v>
      </c>
      <c r="D52" s="33">
        <f t="shared" si="1"/>
        <v>0.79185019696644998</v>
      </c>
      <c r="E52" s="37">
        <f>SUM(一般接種!E51+一般接種!H51+一般接種!K51+医療従事者等!D49)</f>
        <v>844708</v>
      </c>
      <c r="F52" s="34">
        <f t="shared" si="2"/>
        <v>0.77692802239797798</v>
      </c>
      <c r="G52" s="32">
        <f t="shared" si="5"/>
        <v>471319</v>
      </c>
      <c r="H52" s="34">
        <f t="shared" si="3"/>
        <v>0.43350002437362095</v>
      </c>
      <c r="I52" s="38">
        <v>10782</v>
      </c>
      <c r="J52" s="38">
        <v>45664</v>
      </c>
      <c r="K52" s="38">
        <v>185495</v>
      </c>
      <c r="L52" s="38">
        <v>211966</v>
      </c>
      <c r="M52" s="38">
        <v>17412</v>
      </c>
      <c r="O52" s="1">
        <v>1087241</v>
      </c>
    </row>
    <row r="53" spans="1:15" x14ac:dyDescent="0.45">
      <c r="A53" s="36" t="s">
        <v>59</v>
      </c>
      <c r="B53" s="32">
        <f t="shared" si="4"/>
        <v>3301757</v>
      </c>
      <c r="C53" s="37">
        <f>SUM(一般接種!D52+一般接種!G52+一般接種!J52+医療従事者等!C50)</f>
        <v>1304788</v>
      </c>
      <c r="D53" s="33">
        <f t="shared" si="1"/>
        <v>0.80666107373214624</v>
      </c>
      <c r="E53" s="37">
        <f>SUM(一般接種!E52+一般接種!H52+一般接種!K52+医療従事者等!D50)</f>
        <v>1274194</v>
      </c>
      <c r="F53" s="34">
        <f t="shared" si="2"/>
        <v>0.78774689848700197</v>
      </c>
      <c r="G53" s="32">
        <f t="shared" si="5"/>
        <v>722775</v>
      </c>
      <c r="H53" s="34">
        <f t="shared" si="3"/>
        <v>0.44684228975646006</v>
      </c>
      <c r="I53" s="38">
        <v>17015</v>
      </c>
      <c r="J53" s="38">
        <v>69867</v>
      </c>
      <c r="K53" s="38">
        <v>339031</v>
      </c>
      <c r="L53" s="38">
        <v>283502</v>
      </c>
      <c r="M53" s="38">
        <v>13360</v>
      </c>
      <c r="O53" s="1">
        <v>1617517</v>
      </c>
    </row>
    <row r="54" spans="1:15" x14ac:dyDescent="0.45">
      <c r="A54" s="36" t="s">
        <v>60</v>
      </c>
      <c r="B54" s="32">
        <f t="shared" si="4"/>
        <v>2558443</v>
      </c>
      <c r="C54" s="37">
        <f>SUM(一般接種!D53+一般接種!G53+一般接種!J53+医療従事者等!C51)</f>
        <v>1050095</v>
      </c>
      <c r="D54" s="40">
        <f t="shared" si="1"/>
        <v>0.70707849477280593</v>
      </c>
      <c r="E54" s="37">
        <f>SUM(一般接種!E53+一般接種!H53+一般接種!K53+医療従事者等!D51)</f>
        <v>1025901</v>
      </c>
      <c r="F54" s="34">
        <f t="shared" si="2"/>
        <v>0.69078753338118593</v>
      </c>
      <c r="G54" s="32">
        <f t="shared" si="5"/>
        <v>482447</v>
      </c>
      <c r="H54" s="34">
        <f t="shared" si="3"/>
        <v>0.32485432134012249</v>
      </c>
      <c r="I54" s="38">
        <v>16928</v>
      </c>
      <c r="J54" s="38">
        <v>57025</v>
      </c>
      <c r="K54" s="38">
        <v>206011</v>
      </c>
      <c r="L54" s="38">
        <v>185531</v>
      </c>
      <c r="M54" s="38">
        <v>16952</v>
      </c>
      <c r="O54" s="1">
        <v>1485118</v>
      </c>
    </row>
    <row r="55" spans="1:15" x14ac:dyDescent="0.45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  <c r="L55" s="22"/>
    </row>
    <row r="56" spans="1:15" x14ac:dyDescent="0.45">
      <c r="A56" s="87" t="s">
        <v>106</v>
      </c>
      <c r="B56" s="87"/>
      <c r="C56" s="87"/>
      <c r="D56" s="87"/>
      <c r="E56" s="87"/>
      <c r="F56" s="87"/>
      <c r="G56" s="87"/>
      <c r="H56" s="87"/>
      <c r="I56" s="87"/>
      <c r="J56" s="22"/>
      <c r="K56" s="22"/>
      <c r="L56" s="22"/>
    </row>
    <row r="57" spans="1:15" x14ac:dyDescent="0.45">
      <c r="A57" s="22" t="s">
        <v>107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</row>
    <row r="58" spans="1:15" x14ac:dyDescent="0.45">
      <c r="A58" s="22" t="s">
        <v>108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</row>
    <row r="59" spans="1:15" x14ac:dyDescent="0.45">
      <c r="A59" s="24" t="s">
        <v>109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</row>
    <row r="60" spans="1:15" x14ac:dyDescent="0.45">
      <c r="A60" s="87" t="s">
        <v>110</v>
      </c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57"/>
    </row>
    <row r="61" spans="1:15" x14ac:dyDescent="0.45">
      <c r="A61" s="24" t="s">
        <v>111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  <c r="L61" s="22"/>
    </row>
  </sheetData>
  <mergeCells count="10">
    <mergeCell ref="A56:I56"/>
    <mergeCell ref="A60:K60"/>
    <mergeCell ref="A3:A6"/>
    <mergeCell ref="B4:B6"/>
    <mergeCell ref="C4:D5"/>
    <mergeCell ref="E4:F5"/>
    <mergeCell ref="G5:H5"/>
    <mergeCell ref="B3:M3"/>
    <mergeCell ref="G4:M4"/>
    <mergeCell ref="I6:M6"/>
  </mergeCells>
  <phoneticPr fontId="2"/>
  <pageMargins left="0.7" right="0.7" top="0.75" bottom="0.75" header="0.3" footer="0.3"/>
  <pageSetup paperSize="9" scale="4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1"/>
  <sheetViews>
    <sheetView workbookViewId="0">
      <selection activeCell="M4" sqref="M4:N4"/>
    </sheetView>
  </sheetViews>
  <sheetFormatPr defaultRowHeight="18" x14ac:dyDescent="0.45"/>
  <cols>
    <col min="1" max="1" width="13.59765625" customWidth="1"/>
    <col min="2" max="2" width="11.3984375" style="30" bestFit="1" customWidth="1"/>
    <col min="3" max="8" width="11.3984375" bestFit="1" customWidth="1"/>
    <col min="9" max="9" width="8.69921875" bestFit="1" customWidth="1"/>
    <col min="10" max="11" width="9" bestFit="1" customWidth="1"/>
    <col min="12" max="12" width="1.69921875" customWidth="1"/>
    <col min="13" max="13" width="12.59765625" customWidth="1"/>
    <col min="15" max="15" width="12.19921875" customWidth="1"/>
    <col min="16" max="16" width="9.19921875" bestFit="1" customWidth="1"/>
    <col min="17" max="17" width="12.5" bestFit="1" customWidth="1"/>
  </cols>
  <sheetData>
    <row r="1" spans="1:18" x14ac:dyDescent="0.45">
      <c r="A1" s="22" t="s">
        <v>112</v>
      </c>
      <c r="B1" s="23"/>
      <c r="C1" s="24"/>
      <c r="D1" s="24"/>
    </row>
    <row r="2" spans="1:18" x14ac:dyDescent="0.45">
      <c r="B2"/>
      <c r="Q2" s="103" t="str">
        <f>'進捗状況 (都道府県別)'!H3</f>
        <v>（4月6日公表時点）</v>
      </c>
      <c r="R2" s="103"/>
    </row>
    <row r="3" spans="1:18" ht="37.5" customHeight="1" x14ac:dyDescent="0.45">
      <c r="A3" s="104" t="s">
        <v>3</v>
      </c>
      <c r="B3" s="107" t="s">
        <v>113</v>
      </c>
      <c r="C3" s="107"/>
      <c r="D3" s="107"/>
      <c r="E3" s="107"/>
      <c r="F3" s="107"/>
      <c r="G3" s="107"/>
      <c r="H3" s="107"/>
      <c r="I3" s="107"/>
      <c r="J3" s="107"/>
      <c r="K3" s="107"/>
      <c r="M3" s="107" t="s">
        <v>114</v>
      </c>
      <c r="N3" s="107"/>
      <c r="O3" s="107"/>
      <c r="P3" s="107"/>
      <c r="Q3" s="107"/>
      <c r="R3" s="107"/>
    </row>
    <row r="4" spans="1:18" ht="18.75" customHeight="1" x14ac:dyDescent="0.45">
      <c r="A4" s="105"/>
      <c r="B4" s="108" t="s">
        <v>13</v>
      </c>
      <c r="C4" s="109" t="s">
        <v>115</v>
      </c>
      <c r="D4" s="109"/>
      <c r="E4" s="109"/>
      <c r="F4" s="110" t="s">
        <v>116</v>
      </c>
      <c r="G4" s="111"/>
      <c r="H4" s="112"/>
      <c r="I4" s="110" t="s">
        <v>117</v>
      </c>
      <c r="J4" s="111"/>
      <c r="K4" s="112"/>
      <c r="M4" s="113" t="s">
        <v>118</v>
      </c>
      <c r="N4" s="113"/>
      <c r="O4" s="107" t="s">
        <v>119</v>
      </c>
      <c r="P4" s="107"/>
      <c r="Q4" s="109" t="s">
        <v>117</v>
      </c>
      <c r="R4" s="109"/>
    </row>
    <row r="5" spans="1:18" ht="36" x14ac:dyDescent="0.45">
      <c r="A5" s="106"/>
      <c r="B5" s="108"/>
      <c r="C5" s="41" t="s">
        <v>120</v>
      </c>
      <c r="D5" s="41" t="s">
        <v>96</v>
      </c>
      <c r="E5" s="41" t="s">
        <v>97</v>
      </c>
      <c r="F5" s="41" t="s">
        <v>120</v>
      </c>
      <c r="G5" s="41" t="s">
        <v>96</v>
      </c>
      <c r="H5" s="41" t="s">
        <v>97</v>
      </c>
      <c r="I5" s="41" t="s">
        <v>120</v>
      </c>
      <c r="J5" s="41" t="s">
        <v>96</v>
      </c>
      <c r="K5" s="41" t="s">
        <v>97</v>
      </c>
      <c r="M5" s="42" t="s">
        <v>121</v>
      </c>
      <c r="N5" s="42" t="s">
        <v>122</v>
      </c>
      <c r="O5" s="42" t="s">
        <v>123</v>
      </c>
      <c r="P5" s="42" t="s">
        <v>124</v>
      </c>
      <c r="Q5" s="42" t="s">
        <v>123</v>
      </c>
      <c r="R5" s="42" t="s">
        <v>122</v>
      </c>
    </row>
    <row r="6" spans="1:18" x14ac:dyDescent="0.45">
      <c r="A6" s="31" t="s">
        <v>125</v>
      </c>
      <c r="B6" s="43">
        <f>SUM(B7:B53)</f>
        <v>191057904</v>
      </c>
      <c r="C6" s="43">
        <f t="shared" ref="C6" si="0">SUM(C7:C53)</f>
        <v>158717167</v>
      </c>
      <c r="D6" s="43">
        <f>SUM(D7:D53)</f>
        <v>79885254</v>
      </c>
      <c r="E6" s="44">
        <f>SUM(E7:E53)</f>
        <v>78831913</v>
      </c>
      <c r="F6" s="44">
        <f t="shared" ref="F6:Q6" si="1">SUM(F7:F53)</f>
        <v>32223928</v>
      </c>
      <c r="G6" s="44">
        <f>SUM(G7:G53)</f>
        <v>16169090</v>
      </c>
      <c r="H6" s="44">
        <f t="shared" ref="H6:K6" si="2">SUM(H7:H53)</f>
        <v>16054838</v>
      </c>
      <c r="I6" s="44">
        <f>SUM(I7:I53)</f>
        <v>116809</v>
      </c>
      <c r="J6" s="44">
        <f t="shared" si="2"/>
        <v>58456</v>
      </c>
      <c r="K6" s="44">
        <f t="shared" si="2"/>
        <v>58353</v>
      </c>
      <c r="L6" s="45"/>
      <c r="M6" s="44">
        <f>SUM(M7:M53)</f>
        <v>168063210</v>
      </c>
      <c r="N6" s="46">
        <f>C6/M6</f>
        <v>0.94438971503638425</v>
      </c>
      <c r="O6" s="44">
        <f t="shared" si="1"/>
        <v>34257250</v>
      </c>
      <c r="P6" s="47">
        <f>F6/O6</f>
        <v>0.94064549839814926</v>
      </c>
      <c r="Q6" s="44">
        <f t="shared" si="1"/>
        <v>198640</v>
      </c>
      <c r="R6" s="47">
        <f>I6/Q6</f>
        <v>0.58804369714055582</v>
      </c>
    </row>
    <row r="7" spans="1:18" x14ac:dyDescent="0.45">
      <c r="A7" s="48" t="s">
        <v>14</v>
      </c>
      <c r="B7" s="43">
        <v>7835868</v>
      </c>
      <c r="C7" s="43">
        <v>6342071</v>
      </c>
      <c r="D7" s="43">
        <v>3192255</v>
      </c>
      <c r="E7" s="44">
        <v>3149816</v>
      </c>
      <c r="F7" s="49">
        <v>1492940</v>
      </c>
      <c r="G7" s="44">
        <v>748502</v>
      </c>
      <c r="H7" s="44">
        <v>744438</v>
      </c>
      <c r="I7" s="44">
        <v>857</v>
      </c>
      <c r="J7" s="44">
        <v>421</v>
      </c>
      <c r="K7" s="44">
        <v>436</v>
      </c>
      <c r="L7" s="45"/>
      <c r="M7" s="44">
        <v>7054960</v>
      </c>
      <c r="N7" s="46">
        <v>0.89895208477439981</v>
      </c>
      <c r="O7" s="50">
        <v>1518200</v>
      </c>
      <c r="P7" s="46">
        <v>0.98336187590567781</v>
      </c>
      <c r="Q7" s="44">
        <v>900</v>
      </c>
      <c r="R7" s="47">
        <v>0.95222222222222219</v>
      </c>
    </row>
    <row r="8" spans="1:18" x14ac:dyDescent="0.45">
      <c r="A8" s="48" t="s">
        <v>15</v>
      </c>
      <c r="B8" s="43">
        <v>2000041</v>
      </c>
      <c r="C8" s="43">
        <v>1810795</v>
      </c>
      <c r="D8" s="43">
        <v>910900</v>
      </c>
      <c r="E8" s="44">
        <v>899895</v>
      </c>
      <c r="F8" s="49">
        <v>186845</v>
      </c>
      <c r="G8" s="44">
        <v>94153</v>
      </c>
      <c r="H8" s="44">
        <v>92692</v>
      </c>
      <c r="I8" s="44">
        <v>2401</v>
      </c>
      <c r="J8" s="44">
        <v>1209</v>
      </c>
      <c r="K8" s="44">
        <v>1192</v>
      </c>
      <c r="L8" s="45"/>
      <c r="M8" s="44">
        <v>1832855</v>
      </c>
      <c r="N8" s="46">
        <v>0.98796413246001458</v>
      </c>
      <c r="O8" s="50">
        <v>186500</v>
      </c>
      <c r="P8" s="46">
        <v>1.0018498659517425</v>
      </c>
      <c r="Q8" s="44">
        <v>3700</v>
      </c>
      <c r="R8" s="47">
        <v>0.64891891891891895</v>
      </c>
    </row>
    <row r="9" spans="1:18" x14ac:dyDescent="0.45">
      <c r="A9" s="48" t="s">
        <v>16</v>
      </c>
      <c r="B9" s="43">
        <v>1920050</v>
      </c>
      <c r="C9" s="43">
        <v>1676553</v>
      </c>
      <c r="D9" s="43">
        <v>844433</v>
      </c>
      <c r="E9" s="44">
        <v>832120</v>
      </c>
      <c r="F9" s="49">
        <v>243403</v>
      </c>
      <c r="G9" s="44">
        <v>122289</v>
      </c>
      <c r="H9" s="44">
        <v>121114</v>
      </c>
      <c r="I9" s="44">
        <v>94</v>
      </c>
      <c r="J9" s="44">
        <v>48</v>
      </c>
      <c r="K9" s="44">
        <v>46</v>
      </c>
      <c r="L9" s="45"/>
      <c r="M9" s="44">
        <v>1765985</v>
      </c>
      <c r="N9" s="46">
        <v>0.94935857326081474</v>
      </c>
      <c r="O9" s="50">
        <v>227500</v>
      </c>
      <c r="P9" s="46">
        <v>1.0699032967032966</v>
      </c>
      <c r="Q9" s="44">
        <v>160</v>
      </c>
      <c r="R9" s="47">
        <v>0.58750000000000002</v>
      </c>
    </row>
    <row r="10" spans="1:18" x14ac:dyDescent="0.45">
      <c r="A10" s="48" t="s">
        <v>17</v>
      </c>
      <c r="B10" s="43">
        <v>3486259</v>
      </c>
      <c r="C10" s="43">
        <v>2746080</v>
      </c>
      <c r="D10" s="43">
        <v>1383022</v>
      </c>
      <c r="E10" s="44">
        <v>1363058</v>
      </c>
      <c r="F10" s="49">
        <v>740132</v>
      </c>
      <c r="G10" s="44">
        <v>371116</v>
      </c>
      <c r="H10" s="44">
        <v>369016</v>
      </c>
      <c r="I10" s="44">
        <v>47</v>
      </c>
      <c r="J10" s="44">
        <v>21</v>
      </c>
      <c r="K10" s="44">
        <v>26</v>
      </c>
      <c r="L10" s="45"/>
      <c r="M10" s="44">
        <v>2947365</v>
      </c>
      <c r="N10" s="46">
        <v>0.93170679573110216</v>
      </c>
      <c r="O10" s="50">
        <v>854400</v>
      </c>
      <c r="P10" s="46">
        <v>0.86625936329588016</v>
      </c>
      <c r="Q10" s="44">
        <v>140</v>
      </c>
      <c r="R10" s="47">
        <v>0.33571428571428569</v>
      </c>
    </row>
    <row r="11" spans="1:18" x14ac:dyDescent="0.45">
      <c r="A11" s="48" t="s">
        <v>18</v>
      </c>
      <c r="B11" s="43">
        <v>1550091</v>
      </c>
      <c r="C11" s="43">
        <v>1454664</v>
      </c>
      <c r="D11" s="43">
        <v>731750</v>
      </c>
      <c r="E11" s="44">
        <v>722914</v>
      </c>
      <c r="F11" s="49">
        <v>95371</v>
      </c>
      <c r="G11" s="44">
        <v>47974</v>
      </c>
      <c r="H11" s="44">
        <v>47397</v>
      </c>
      <c r="I11" s="44">
        <v>56</v>
      </c>
      <c r="J11" s="44">
        <v>28</v>
      </c>
      <c r="K11" s="44">
        <v>28</v>
      </c>
      <c r="L11" s="45"/>
      <c r="M11" s="44">
        <v>1463055</v>
      </c>
      <c r="N11" s="46">
        <v>0.99426474055999259</v>
      </c>
      <c r="O11" s="50">
        <v>87900</v>
      </c>
      <c r="P11" s="46">
        <v>1.0849943117178613</v>
      </c>
      <c r="Q11" s="44">
        <v>140</v>
      </c>
      <c r="R11" s="47">
        <v>0.4</v>
      </c>
    </row>
    <row r="12" spans="1:18" x14ac:dyDescent="0.45">
      <c r="A12" s="48" t="s">
        <v>19</v>
      </c>
      <c r="B12" s="43">
        <v>1695042</v>
      </c>
      <c r="C12" s="43">
        <v>1617933</v>
      </c>
      <c r="D12" s="43">
        <v>815987</v>
      </c>
      <c r="E12" s="44">
        <v>801946</v>
      </c>
      <c r="F12" s="49">
        <v>76948</v>
      </c>
      <c r="G12" s="44">
        <v>38624</v>
      </c>
      <c r="H12" s="44">
        <v>38324</v>
      </c>
      <c r="I12" s="44">
        <v>161</v>
      </c>
      <c r="J12" s="44">
        <v>80</v>
      </c>
      <c r="K12" s="44">
        <v>81</v>
      </c>
      <c r="L12" s="45"/>
      <c r="M12" s="44">
        <v>1637995</v>
      </c>
      <c r="N12" s="46">
        <v>0.98775209936538266</v>
      </c>
      <c r="O12" s="50">
        <v>61700</v>
      </c>
      <c r="P12" s="46">
        <v>1.2471312803889789</v>
      </c>
      <c r="Q12" s="44">
        <v>340</v>
      </c>
      <c r="R12" s="47">
        <v>0.47352941176470587</v>
      </c>
    </row>
    <row r="13" spans="1:18" x14ac:dyDescent="0.45">
      <c r="A13" s="48" t="s">
        <v>20</v>
      </c>
      <c r="B13" s="43">
        <v>2901136</v>
      </c>
      <c r="C13" s="43">
        <v>2694029</v>
      </c>
      <c r="D13" s="43">
        <v>1357604</v>
      </c>
      <c r="E13" s="44">
        <v>1336425</v>
      </c>
      <c r="F13" s="49">
        <v>206855</v>
      </c>
      <c r="G13" s="44">
        <v>104011</v>
      </c>
      <c r="H13" s="44">
        <v>102844</v>
      </c>
      <c r="I13" s="44">
        <v>252</v>
      </c>
      <c r="J13" s="44">
        <v>127</v>
      </c>
      <c r="K13" s="44">
        <v>125</v>
      </c>
      <c r="L13" s="45"/>
      <c r="M13" s="44">
        <v>2776840</v>
      </c>
      <c r="N13" s="46">
        <v>0.97017797208337531</v>
      </c>
      <c r="O13" s="50">
        <v>178600</v>
      </c>
      <c r="P13" s="46">
        <v>1.1582026875699889</v>
      </c>
      <c r="Q13" s="44">
        <v>560</v>
      </c>
      <c r="R13" s="47">
        <v>0.45</v>
      </c>
    </row>
    <row r="14" spans="1:18" x14ac:dyDescent="0.45">
      <c r="A14" s="48" t="s">
        <v>21</v>
      </c>
      <c r="B14" s="43">
        <v>4556890</v>
      </c>
      <c r="C14" s="43">
        <v>3687667</v>
      </c>
      <c r="D14" s="43">
        <v>1856408</v>
      </c>
      <c r="E14" s="44">
        <v>1831259</v>
      </c>
      <c r="F14" s="49">
        <v>868855</v>
      </c>
      <c r="G14" s="44">
        <v>436072</v>
      </c>
      <c r="H14" s="44">
        <v>432783</v>
      </c>
      <c r="I14" s="44">
        <v>368</v>
      </c>
      <c r="J14" s="44">
        <v>178</v>
      </c>
      <c r="K14" s="44">
        <v>190</v>
      </c>
      <c r="L14" s="45"/>
      <c r="M14" s="44">
        <v>3868205</v>
      </c>
      <c r="N14" s="46">
        <v>0.95332770626168983</v>
      </c>
      <c r="O14" s="50">
        <v>892500</v>
      </c>
      <c r="P14" s="46">
        <v>0.97350700280112046</v>
      </c>
      <c r="Q14" s="44">
        <v>860</v>
      </c>
      <c r="R14" s="47">
        <v>0.42790697674418604</v>
      </c>
    </row>
    <row r="15" spans="1:18" x14ac:dyDescent="0.45">
      <c r="A15" s="51" t="s">
        <v>22</v>
      </c>
      <c r="B15" s="43">
        <v>3023391</v>
      </c>
      <c r="C15" s="43">
        <v>2641286</v>
      </c>
      <c r="D15" s="43">
        <v>1329801</v>
      </c>
      <c r="E15" s="44">
        <v>1311485</v>
      </c>
      <c r="F15" s="49">
        <v>381278</v>
      </c>
      <c r="G15" s="44">
        <v>191809</v>
      </c>
      <c r="H15" s="44">
        <v>189469</v>
      </c>
      <c r="I15" s="44">
        <v>827</v>
      </c>
      <c r="J15" s="44">
        <v>417</v>
      </c>
      <c r="K15" s="44">
        <v>410</v>
      </c>
      <c r="L15" s="45"/>
      <c r="M15" s="44">
        <v>2698650</v>
      </c>
      <c r="N15" s="46">
        <v>0.97874344579697259</v>
      </c>
      <c r="O15" s="50">
        <v>375900</v>
      </c>
      <c r="P15" s="46">
        <v>1.0143069965416334</v>
      </c>
      <c r="Q15" s="44">
        <v>1120</v>
      </c>
      <c r="R15" s="47">
        <v>0.73839285714285718</v>
      </c>
    </row>
    <row r="16" spans="1:18" x14ac:dyDescent="0.45">
      <c r="A16" s="48" t="s">
        <v>23</v>
      </c>
      <c r="B16" s="43">
        <v>2969554</v>
      </c>
      <c r="C16" s="43">
        <v>2120544</v>
      </c>
      <c r="D16" s="43">
        <v>1068214</v>
      </c>
      <c r="E16" s="44">
        <v>1052330</v>
      </c>
      <c r="F16" s="49">
        <v>848796</v>
      </c>
      <c r="G16" s="44">
        <v>425853</v>
      </c>
      <c r="H16" s="44">
        <v>422943</v>
      </c>
      <c r="I16" s="44">
        <v>214</v>
      </c>
      <c r="J16" s="44">
        <v>94</v>
      </c>
      <c r="K16" s="44">
        <v>120</v>
      </c>
      <c r="L16" s="45"/>
      <c r="M16" s="44">
        <v>2329595</v>
      </c>
      <c r="N16" s="46">
        <v>0.91026294270034058</v>
      </c>
      <c r="O16" s="50">
        <v>887500</v>
      </c>
      <c r="P16" s="46">
        <v>0.95638985915492958</v>
      </c>
      <c r="Q16" s="44">
        <v>340</v>
      </c>
      <c r="R16" s="47">
        <v>0.62941176470588234</v>
      </c>
    </row>
    <row r="17" spans="1:18" x14ac:dyDescent="0.45">
      <c r="A17" s="48" t="s">
        <v>24</v>
      </c>
      <c r="B17" s="43">
        <v>11402921</v>
      </c>
      <c r="C17" s="43">
        <v>9711882</v>
      </c>
      <c r="D17" s="43">
        <v>4894648</v>
      </c>
      <c r="E17" s="44">
        <v>4817234</v>
      </c>
      <c r="F17" s="49">
        <v>1673024</v>
      </c>
      <c r="G17" s="44">
        <v>837995</v>
      </c>
      <c r="H17" s="44">
        <v>835029</v>
      </c>
      <c r="I17" s="44">
        <v>18015</v>
      </c>
      <c r="J17" s="44">
        <v>9040</v>
      </c>
      <c r="K17" s="44">
        <v>8975</v>
      </c>
      <c r="L17" s="45"/>
      <c r="M17" s="44">
        <v>10144410</v>
      </c>
      <c r="N17" s="46">
        <v>0.95736292204278017</v>
      </c>
      <c r="O17" s="50">
        <v>659400</v>
      </c>
      <c r="P17" s="46">
        <v>2.5371913861085837</v>
      </c>
      <c r="Q17" s="44">
        <v>37520</v>
      </c>
      <c r="R17" s="47">
        <v>0.48014392324093819</v>
      </c>
    </row>
    <row r="18" spans="1:18" x14ac:dyDescent="0.45">
      <c r="A18" s="48" t="s">
        <v>25</v>
      </c>
      <c r="B18" s="43">
        <v>9727713</v>
      </c>
      <c r="C18" s="43">
        <v>8030012</v>
      </c>
      <c r="D18" s="43">
        <v>4045826</v>
      </c>
      <c r="E18" s="44">
        <v>3984186</v>
      </c>
      <c r="F18" s="49">
        <v>1696913</v>
      </c>
      <c r="G18" s="44">
        <v>850348</v>
      </c>
      <c r="H18" s="44">
        <v>846565</v>
      </c>
      <c r="I18" s="44">
        <v>788</v>
      </c>
      <c r="J18" s="44">
        <v>365</v>
      </c>
      <c r="K18" s="44">
        <v>423</v>
      </c>
      <c r="L18" s="45"/>
      <c r="M18" s="44">
        <v>8345845</v>
      </c>
      <c r="N18" s="46">
        <v>0.96215685769385839</v>
      </c>
      <c r="O18" s="50">
        <v>643300</v>
      </c>
      <c r="P18" s="46">
        <v>2.6378252759210321</v>
      </c>
      <c r="Q18" s="44">
        <v>4360</v>
      </c>
      <c r="R18" s="47">
        <v>0.18073394495412845</v>
      </c>
    </row>
    <row r="19" spans="1:18" x14ac:dyDescent="0.45">
      <c r="A19" s="48" t="s">
        <v>26</v>
      </c>
      <c r="B19" s="43">
        <v>21030224</v>
      </c>
      <c r="C19" s="43">
        <v>15670697</v>
      </c>
      <c r="D19" s="43">
        <v>7893105</v>
      </c>
      <c r="E19" s="44">
        <v>7777592</v>
      </c>
      <c r="F19" s="49">
        <v>5346136</v>
      </c>
      <c r="G19" s="44">
        <v>2682781</v>
      </c>
      <c r="H19" s="44">
        <v>2663355</v>
      </c>
      <c r="I19" s="44">
        <v>13391</v>
      </c>
      <c r="J19" s="44">
        <v>6574</v>
      </c>
      <c r="K19" s="44">
        <v>6817</v>
      </c>
      <c r="L19" s="45"/>
      <c r="M19" s="44">
        <v>16887190</v>
      </c>
      <c r="N19" s="46">
        <v>0.92796356291366411</v>
      </c>
      <c r="O19" s="50">
        <v>10132950</v>
      </c>
      <c r="P19" s="46">
        <v>0.52759916904751336</v>
      </c>
      <c r="Q19" s="44">
        <v>43540</v>
      </c>
      <c r="R19" s="47">
        <v>0.30755627009646302</v>
      </c>
    </row>
    <row r="20" spans="1:18" x14ac:dyDescent="0.45">
      <c r="A20" s="48" t="s">
        <v>27</v>
      </c>
      <c r="B20" s="43">
        <v>14197097</v>
      </c>
      <c r="C20" s="43">
        <v>10864335</v>
      </c>
      <c r="D20" s="43">
        <v>5466668</v>
      </c>
      <c r="E20" s="44">
        <v>5397667</v>
      </c>
      <c r="F20" s="49">
        <v>3326684</v>
      </c>
      <c r="G20" s="44">
        <v>1666279</v>
      </c>
      <c r="H20" s="44">
        <v>1660405</v>
      </c>
      <c r="I20" s="44">
        <v>6078</v>
      </c>
      <c r="J20" s="44">
        <v>3059</v>
      </c>
      <c r="K20" s="44">
        <v>3019</v>
      </c>
      <c r="L20" s="45"/>
      <c r="M20" s="44">
        <v>11400935</v>
      </c>
      <c r="N20" s="46">
        <v>0.95293368482497265</v>
      </c>
      <c r="O20" s="50">
        <v>1939600</v>
      </c>
      <c r="P20" s="46">
        <v>1.7151392039595792</v>
      </c>
      <c r="Q20" s="44">
        <v>11540</v>
      </c>
      <c r="R20" s="47">
        <v>0.52668977469670708</v>
      </c>
    </row>
    <row r="21" spans="1:18" x14ac:dyDescent="0.45">
      <c r="A21" s="48" t="s">
        <v>28</v>
      </c>
      <c r="B21" s="43">
        <v>3483071</v>
      </c>
      <c r="C21" s="43">
        <v>2913394</v>
      </c>
      <c r="D21" s="43">
        <v>1463702</v>
      </c>
      <c r="E21" s="44">
        <v>1449692</v>
      </c>
      <c r="F21" s="49">
        <v>569599</v>
      </c>
      <c r="G21" s="44">
        <v>286004</v>
      </c>
      <c r="H21" s="44">
        <v>283595</v>
      </c>
      <c r="I21" s="44">
        <v>78</v>
      </c>
      <c r="J21" s="44">
        <v>35</v>
      </c>
      <c r="K21" s="44">
        <v>43</v>
      </c>
      <c r="L21" s="45"/>
      <c r="M21" s="44">
        <v>3078305</v>
      </c>
      <c r="N21" s="46">
        <v>0.94642798553099838</v>
      </c>
      <c r="O21" s="50">
        <v>584800</v>
      </c>
      <c r="P21" s="46">
        <v>0.97400649794801641</v>
      </c>
      <c r="Q21" s="44">
        <v>240</v>
      </c>
      <c r="R21" s="47">
        <v>0.32500000000000001</v>
      </c>
    </row>
    <row r="22" spans="1:18" x14ac:dyDescent="0.45">
      <c r="A22" s="48" t="s">
        <v>29</v>
      </c>
      <c r="B22" s="43">
        <v>1655768</v>
      </c>
      <c r="C22" s="43">
        <v>1469858</v>
      </c>
      <c r="D22" s="43">
        <v>739197</v>
      </c>
      <c r="E22" s="44">
        <v>730661</v>
      </c>
      <c r="F22" s="49">
        <v>185698</v>
      </c>
      <c r="G22" s="44">
        <v>93088</v>
      </c>
      <c r="H22" s="44">
        <v>92610</v>
      </c>
      <c r="I22" s="44">
        <v>212</v>
      </c>
      <c r="J22" s="44">
        <v>109</v>
      </c>
      <c r="K22" s="44">
        <v>103</v>
      </c>
      <c r="L22" s="45"/>
      <c r="M22" s="44">
        <v>1511420</v>
      </c>
      <c r="N22" s="46">
        <v>0.97250135634039514</v>
      </c>
      <c r="O22" s="50">
        <v>176600</v>
      </c>
      <c r="P22" s="46">
        <v>1.0515175537938846</v>
      </c>
      <c r="Q22" s="44">
        <v>440</v>
      </c>
      <c r="R22" s="47">
        <v>0.48181818181818181</v>
      </c>
    </row>
    <row r="23" spans="1:18" x14ac:dyDescent="0.45">
      <c r="A23" s="48" t="s">
        <v>30</v>
      </c>
      <c r="B23" s="43">
        <v>1709796</v>
      </c>
      <c r="C23" s="43">
        <v>1503831</v>
      </c>
      <c r="D23" s="43">
        <v>756847</v>
      </c>
      <c r="E23" s="44">
        <v>746984</v>
      </c>
      <c r="F23" s="49">
        <v>204968</v>
      </c>
      <c r="G23" s="44">
        <v>102898</v>
      </c>
      <c r="H23" s="44">
        <v>102070</v>
      </c>
      <c r="I23" s="44">
        <v>997</v>
      </c>
      <c r="J23" s="44">
        <v>503</v>
      </c>
      <c r="K23" s="44">
        <v>494</v>
      </c>
      <c r="L23" s="45"/>
      <c r="M23" s="44">
        <v>1546430</v>
      </c>
      <c r="N23" s="46">
        <v>0.9724533279876878</v>
      </c>
      <c r="O23" s="50">
        <v>220900</v>
      </c>
      <c r="P23" s="46">
        <v>0.92787686736079678</v>
      </c>
      <c r="Q23" s="44">
        <v>1080</v>
      </c>
      <c r="R23" s="47">
        <v>0.92314814814814816</v>
      </c>
    </row>
    <row r="24" spans="1:18" x14ac:dyDescent="0.45">
      <c r="A24" s="48" t="s">
        <v>31</v>
      </c>
      <c r="B24" s="43">
        <v>1177838</v>
      </c>
      <c r="C24" s="43">
        <v>1035990</v>
      </c>
      <c r="D24" s="43">
        <v>522125</v>
      </c>
      <c r="E24" s="44">
        <v>513865</v>
      </c>
      <c r="F24" s="49">
        <v>141785</v>
      </c>
      <c r="G24" s="44">
        <v>71289</v>
      </c>
      <c r="H24" s="44">
        <v>70496</v>
      </c>
      <c r="I24" s="44">
        <v>63</v>
      </c>
      <c r="J24" s="44">
        <v>21</v>
      </c>
      <c r="K24" s="44">
        <v>42</v>
      </c>
      <c r="L24" s="45"/>
      <c r="M24" s="44">
        <v>1068670</v>
      </c>
      <c r="N24" s="46">
        <v>0.96941993318798136</v>
      </c>
      <c r="O24" s="50">
        <v>145200</v>
      </c>
      <c r="P24" s="46">
        <v>0.97648071625344357</v>
      </c>
      <c r="Q24" s="44">
        <v>140</v>
      </c>
      <c r="R24" s="47">
        <v>0.45</v>
      </c>
    </row>
    <row r="25" spans="1:18" x14ac:dyDescent="0.45">
      <c r="A25" s="48" t="s">
        <v>32</v>
      </c>
      <c r="B25" s="43">
        <v>1258372</v>
      </c>
      <c r="C25" s="43">
        <v>1109192</v>
      </c>
      <c r="D25" s="43">
        <v>557949</v>
      </c>
      <c r="E25" s="44">
        <v>551243</v>
      </c>
      <c r="F25" s="49">
        <v>149153</v>
      </c>
      <c r="G25" s="44">
        <v>74890</v>
      </c>
      <c r="H25" s="44">
        <v>74263</v>
      </c>
      <c r="I25" s="44">
        <v>27</v>
      </c>
      <c r="J25" s="44">
        <v>10</v>
      </c>
      <c r="K25" s="44">
        <v>17</v>
      </c>
      <c r="L25" s="45"/>
      <c r="M25" s="44">
        <v>1196190</v>
      </c>
      <c r="N25" s="46">
        <v>0.92727075130205072</v>
      </c>
      <c r="O25" s="50">
        <v>139400</v>
      </c>
      <c r="P25" s="46">
        <v>1.0699641319942612</v>
      </c>
      <c r="Q25" s="44">
        <v>280</v>
      </c>
      <c r="R25" s="47">
        <v>9.6428571428571433E-2</v>
      </c>
    </row>
    <row r="26" spans="1:18" x14ac:dyDescent="0.45">
      <c r="A26" s="48" t="s">
        <v>33</v>
      </c>
      <c r="B26" s="43">
        <v>3185145</v>
      </c>
      <c r="C26" s="43">
        <v>2896382</v>
      </c>
      <c r="D26" s="43">
        <v>1456383</v>
      </c>
      <c r="E26" s="44">
        <v>1439999</v>
      </c>
      <c r="F26" s="49">
        <v>288642</v>
      </c>
      <c r="G26" s="44">
        <v>145107</v>
      </c>
      <c r="H26" s="44">
        <v>143535</v>
      </c>
      <c r="I26" s="44">
        <v>121</v>
      </c>
      <c r="J26" s="44">
        <v>55</v>
      </c>
      <c r="K26" s="44">
        <v>66</v>
      </c>
      <c r="L26" s="45"/>
      <c r="M26" s="44">
        <v>3001070</v>
      </c>
      <c r="N26" s="46">
        <v>0.96511644180242384</v>
      </c>
      <c r="O26" s="50">
        <v>268100</v>
      </c>
      <c r="P26" s="46">
        <v>1.0766206639313689</v>
      </c>
      <c r="Q26" s="44">
        <v>140</v>
      </c>
      <c r="R26" s="47">
        <v>0.86428571428571432</v>
      </c>
    </row>
    <row r="27" spans="1:18" x14ac:dyDescent="0.45">
      <c r="A27" s="48" t="s">
        <v>34</v>
      </c>
      <c r="B27" s="43">
        <v>3083925</v>
      </c>
      <c r="C27" s="43">
        <v>2743544</v>
      </c>
      <c r="D27" s="43">
        <v>1379858</v>
      </c>
      <c r="E27" s="44">
        <v>1363686</v>
      </c>
      <c r="F27" s="49">
        <v>338254</v>
      </c>
      <c r="G27" s="44">
        <v>170375</v>
      </c>
      <c r="H27" s="44">
        <v>167879</v>
      </c>
      <c r="I27" s="44">
        <v>2127</v>
      </c>
      <c r="J27" s="44">
        <v>1066</v>
      </c>
      <c r="K27" s="44">
        <v>1061</v>
      </c>
      <c r="L27" s="45"/>
      <c r="M27" s="44">
        <v>2827425</v>
      </c>
      <c r="N27" s="46">
        <v>0.97033307691627546</v>
      </c>
      <c r="O27" s="50">
        <v>279600</v>
      </c>
      <c r="P27" s="46">
        <v>1.2097782546494993</v>
      </c>
      <c r="Q27" s="44">
        <v>2580</v>
      </c>
      <c r="R27" s="47">
        <v>0.82441860465116279</v>
      </c>
    </row>
    <row r="28" spans="1:18" x14ac:dyDescent="0.45">
      <c r="A28" s="48" t="s">
        <v>35</v>
      </c>
      <c r="B28" s="43">
        <v>5845864</v>
      </c>
      <c r="C28" s="43">
        <v>5067009</v>
      </c>
      <c r="D28" s="43">
        <v>2551345</v>
      </c>
      <c r="E28" s="44">
        <v>2515664</v>
      </c>
      <c r="F28" s="49">
        <v>778675</v>
      </c>
      <c r="G28" s="44">
        <v>390510</v>
      </c>
      <c r="H28" s="44">
        <v>388165</v>
      </c>
      <c r="I28" s="44">
        <v>180</v>
      </c>
      <c r="J28" s="44">
        <v>90</v>
      </c>
      <c r="K28" s="44">
        <v>90</v>
      </c>
      <c r="L28" s="45"/>
      <c r="M28" s="44">
        <v>5131120</v>
      </c>
      <c r="N28" s="46">
        <v>0.98750545689829905</v>
      </c>
      <c r="O28" s="50">
        <v>752600</v>
      </c>
      <c r="P28" s="46">
        <v>1.0346465585968643</v>
      </c>
      <c r="Q28" s="44">
        <v>1060</v>
      </c>
      <c r="R28" s="47">
        <v>0.16981132075471697</v>
      </c>
    </row>
    <row r="29" spans="1:18" x14ac:dyDescent="0.45">
      <c r="A29" s="48" t="s">
        <v>36</v>
      </c>
      <c r="B29" s="43">
        <v>11108891</v>
      </c>
      <c r="C29" s="43">
        <v>8679542</v>
      </c>
      <c r="D29" s="43">
        <v>4367239</v>
      </c>
      <c r="E29" s="44">
        <v>4312303</v>
      </c>
      <c r="F29" s="49">
        <v>2428626</v>
      </c>
      <c r="G29" s="44">
        <v>1218578</v>
      </c>
      <c r="H29" s="44">
        <v>1210048</v>
      </c>
      <c r="I29" s="44">
        <v>723</v>
      </c>
      <c r="J29" s="44">
        <v>341</v>
      </c>
      <c r="K29" s="44">
        <v>382</v>
      </c>
      <c r="L29" s="45"/>
      <c r="M29" s="44">
        <v>9496710</v>
      </c>
      <c r="N29" s="46">
        <v>0.91395251618718487</v>
      </c>
      <c r="O29" s="50">
        <v>2709600</v>
      </c>
      <c r="P29" s="46">
        <v>0.89630425155004434</v>
      </c>
      <c r="Q29" s="44">
        <v>1340</v>
      </c>
      <c r="R29" s="47">
        <v>0.53955223880597014</v>
      </c>
    </row>
    <row r="30" spans="1:18" x14ac:dyDescent="0.45">
      <c r="A30" s="48" t="s">
        <v>37</v>
      </c>
      <c r="B30" s="43">
        <v>2737934</v>
      </c>
      <c r="C30" s="43">
        <v>2467013</v>
      </c>
      <c r="D30" s="43">
        <v>1240394</v>
      </c>
      <c r="E30" s="44">
        <v>1226619</v>
      </c>
      <c r="F30" s="49">
        <v>270442</v>
      </c>
      <c r="G30" s="44">
        <v>135982</v>
      </c>
      <c r="H30" s="44">
        <v>134460</v>
      </c>
      <c r="I30" s="44">
        <v>479</v>
      </c>
      <c r="J30" s="44">
        <v>243</v>
      </c>
      <c r="K30" s="44">
        <v>236</v>
      </c>
      <c r="L30" s="45"/>
      <c r="M30" s="44">
        <v>2556715</v>
      </c>
      <c r="N30" s="46">
        <v>0.9649151352419022</v>
      </c>
      <c r="O30" s="50">
        <v>239400</v>
      </c>
      <c r="P30" s="46">
        <v>1.1296658312447787</v>
      </c>
      <c r="Q30" s="44">
        <v>780</v>
      </c>
      <c r="R30" s="47">
        <v>0.61410256410256414</v>
      </c>
    </row>
    <row r="31" spans="1:18" x14ac:dyDescent="0.45">
      <c r="A31" s="48" t="s">
        <v>38</v>
      </c>
      <c r="B31" s="43">
        <v>2157420</v>
      </c>
      <c r="C31" s="43">
        <v>1788964</v>
      </c>
      <c r="D31" s="43">
        <v>900760</v>
      </c>
      <c r="E31" s="44">
        <v>888204</v>
      </c>
      <c r="F31" s="49">
        <v>368363</v>
      </c>
      <c r="G31" s="44">
        <v>184582</v>
      </c>
      <c r="H31" s="44">
        <v>183781</v>
      </c>
      <c r="I31" s="44">
        <v>93</v>
      </c>
      <c r="J31" s="44">
        <v>46</v>
      </c>
      <c r="K31" s="44">
        <v>47</v>
      </c>
      <c r="L31" s="45"/>
      <c r="M31" s="44">
        <v>1839980</v>
      </c>
      <c r="N31" s="46">
        <v>0.97227361166969206</v>
      </c>
      <c r="O31" s="50">
        <v>348300</v>
      </c>
      <c r="P31" s="46">
        <v>1.0576026414010911</v>
      </c>
      <c r="Q31" s="44">
        <v>240</v>
      </c>
      <c r="R31" s="47">
        <v>0.38750000000000001</v>
      </c>
    </row>
    <row r="32" spans="1:18" x14ac:dyDescent="0.45">
      <c r="A32" s="48" t="s">
        <v>39</v>
      </c>
      <c r="B32" s="43">
        <v>3727469</v>
      </c>
      <c r="C32" s="43">
        <v>3076442</v>
      </c>
      <c r="D32" s="43">
        <v>1546501</v>
      </c>
      <c r="E32" s="44">
        <v>1529941</v>
      </c>
      <c r="F32" s="49">
        <v>650533</v>
      </c>
      <c r="G32" s="44">
        <v>326617</v>
      </c>
      <c r="H32" s="44">
        <v>323916</v>
      </c>
      <c r="I32" s="44">
        <v>494</v>
      </c>
      <c r="J32" s="44">
        <v>254</v>
      </c>
      <c r="K32" s="44">
        <v>240</v>
      </c>
      <c r="L32" s="45"/>
      <c r="M32" s="44">
        <v>3270695</v>
      </c>
      <c r="N32" s="46">
        <v>0.94060803590674158</v>
      </c>
      <c r="O32" s="50">
        <v>704200</v>
      </c>
      <c r="P32" s="46">
        <v>0.92379011644419196</v>
      </c>
      <c r="Q32" s="44">
        <v>1060</v>
      </c>
      <c r="R32" s="47">
        <v>0.46603773584905661</v>
      </c>
    </row>
    <row r="33" spans="1:18" x14ac:dyDescent="0.45">
      <c r="A33" s="48" t="s">
        <v>40</v>
      </c>
      <c r="B33" s="43">
        <v>12825082</v>
      </c>
      <c r="C33" s="43">
        <v>9893195</v>
      </c>
      <c r="D33" s="43">
        <v>4971605</v>
      </c>
      <c r="E33" s="44">
        <v>4921590</v>
      </c>
      <c r="F33" s="49">
        <v>2868043</v>
      </c>
      <c r="G33" s="44">
        <v>1438134</v>
      </c>
      <c r="H33" s="44">
        <v>1429909</v>
      </c>
      <c r="I33" s="44">
        <v>63844</v>
      </c>
      <c r="J33" s="44">
        <v>32155</v>
      </c>
      <c r="K33" s="44">
        <v>31689</v>
      </c>
      <c r="L33" s="45"/>
      <c r="M33" s="44">
        <v>11045065</v>
      </c>
      <c r="N33" s="46">
        <v>0.89571179526784139</v>
      </c>
      <c r="O33" s="50">
        <v>3481300</v>
      </c>
      <c r="P33" s="46">
        <v>0.82384253008933439</v>
      </c>
      <c r="Q33" s="44">
        <v>72620</v>
      </c>
      <c r="R33" s="47">
        <v>0.87915174882952352</v>
      </c>
    </row>
    <row r="34" spans="1:18" x14ac:dyDescent="0.45">
      <c r="A34" s="48" t="s">
        <v>41</v>
      </c>
      <c r="B34" s="43">
        <v>8239653</v>
      </c>
      <c r="C34" s="43">
        <v>6855089</v>
      </c>
      <c r="D34" s="43">
        <v>3444977</v>
      </c>
      <c r="E34" s="44">
        <v>3410112</v>
      </c>
      <c r="F34" s="49">
        <v>1383449</v>
      </c>
      <c r="G34" s="44">
        <v>695145</v>
      </c>
      <c r="H34" s="44">
        <v>688304</v>
      </c>
      <c r="I34" s="44">
        <v>1115</v>
      </c>
      <c r="J34" s="44">
        <v>546</v>
      </c>
      <c r="K34" s="44">
        <v>569</v>
      </c>
      <c r="L34" s="45"/>
      <c r="M34" s="44">
        <v>7300935</v>
      </c>
      <c r="N34" s="46">
        <v>0.9389330270711902</v>
      </c>
      <c r="O34" s="50">
        <v>1135400</v>
      </c>
      <c r="P34" s="46">
        <v>1.2184683811872468</v>
      </c>
      <c r="Q34" s="44">
        <v>2440</v>
      </c>
      <c r="R34" s="47">
        <v>0.45696721311475408</v>
      </c>
    </row>
    <row r="35" spans="1:18" x14ac:dyDescent="0.45">
      <c r="A35" s="48" t="s">
        <v>42</v>
      </c>
      <c r="B35" s="43">
        <v>2024225</v>
      </c>
      <c r="C35" s="43">
        <v>1802308</v>
      </c>
      <c r="D35" s="43">
        <v>906221</v>
      </c>
      <c r="E35" s="44">
        <v>896087</v>
      </c>
      <c r="F35" s="49">
        <v>221727</v>
      </c>
      <c r="G35" s="44">
        <v>111139</v>
      </c>
      <c r="H35" s="44">
        <v>110588</v>
      </c>
      <c r="I35" s="44">
        <v>190</v>
      </c>
      <c r="J35" s="44">
        <v>92</v>
      </c>
      <c r="K35" s="44">
        <v>98</v>
      </c>
      <c r="L35" s="45"/>
      <c r="M35" s="44">
        <v>1933500</v>
      </c>
      <c r="N35" s="46">
        <v>0.93214791828290666</v>
      </c>
      <c r="O35" s="50">
        <v>127300</v>
      </c>
      <c r="P35" s="46">
        <v>1.7417674783974864</v>
      </c>
      <c r="Q35" s="44">
        <v>700</v>
      </c>
      <c r="R35" s="47">
        <v>0.27142857142857141</v>
      </c>
    </row>
    <row r="36" spans="1:18" x14ac:dyDescent="0.45">
      <c r="A36" s="48" t="s">
        <v>43</v>
      </c>
      <c r="B36" s="43">
        <v>1377678</v>
      </c>
      <c r="C36" s="43">
        <v>1315590</v>
      </c>
      <c r="D36" s="43">
        <v>661251</v>
      </c>
      <c r="E36" s="44">
        <v>654339</v>
      </c>
      <c r="F36" s="49">
        <v>62013</v>
      </c>
      <c r="G36" s="44">
        <v>31109</v>
      </c>
      <c r="H36" s="44">
        <v>30904</v>
      </c>
      <c r="I36" s="44">
        <v>75</v>
      </c>
      <c r="J36" s="44">
        <v>39</v>
      </c>
      <c r="K36" s="44">
        <v>36</v>
      </c>
      <c r="L36" s="45"/>
      <c r="M36" s="44">
        <v>1364345</v>
      </c>
      <c r="N36" s="46">
        <v>0.96426490367172524</v>
      </c>
      <c r="O36" s="50">
        <v>48100</v>
      </c>
      <c r="P36" s="46">
        <v>1.2892515592515592</v>
      </c>
      <c r="Q36" s="44">
        <v>160</v>
      </c>
      <c r="R36" s="47">
        <v>0.46875</v>
      </c>
    </row>
    <row r="37" spans="1:18" x14ac:dyDescent="0.45">
      <c r="A37" s="48" t="s">
        <v>44</v>
      </c>
      <c r="B37" s="43">
        <v>804343</v>
      </c>
      <c r="C37" s="43">
        <v>704597</v>
      </c>
      <c r="D37" s="43">
        <v>355011</v>
      </c>
      <c r="E37" s="44">
        <v>349586</v>
      </c>
      <c r="F37" s="49">
        <v>99683</v>
      </c>
      <c r="G37" s="44">
        <v>50045</v>
      </c>
      <c r="H37" s="44">
        <v>49638</v>
      </c>
      <c r="I37" s="44">
        <v>63</v>
      </c>
      <c r="J37" s="44">
        <v>30</v>
      </c>
      <c r="K37" s="44">
        <v>33</v>
      </c>
      <c r="L37" s="45"/>
      <c r="M37" s="44">
        <v>771460</v>
      </c>
      <c r="N37" s="46">
        <v>0.91332927177040935</v>
      </c>
      <c r="O37" s="50">
        <v>110800</v>
      </c>
      <c r="P37" s="46">
        <v>0.89966606498194945</v>
      </c>
      <c r="Q37" s="44">
        <v>340</v>
      </c>
      <c r="R37" s="47">
        <v>0.18529411764705883</v>
      </c>
    </row>
    <row r="38" spans="1:18" x14ac:dyDescent="0.45">
      <c r="A38" s="48" t="s">
        <v>45</v>
      </c>
      <c r="B38" s="43">
        <v>1024043</v>
      </c>
      <c r="C38" s="43">
        <v>968712</v>
      </c>
      <c r="D38" s="43">
        <v>487436</v>
      </c>
      <c r="E38" s="44">
        <v>481276</v>
      </c>
      <c r="F38" s="49">
        <v>55221</v>
      </c>
      <c r="G38" s="44">
        <v>27706</v>
      </c>
      <c r="H38" s="44">
        <v>27515</v>
      </c>
      <c r="I38" s="44">
        <v>110</v>
      </c>
      <c r="J38" s="44">
        <v>52</v>
      </c>
      <c r="K38" s="44">
        <v>58</v>
      </c>
      <c r="L38" s="45"/>
      <c r="M38" s="44">
        <v>1010400</v>
      </c>
      <c r="N38" s="46">
        <v>0.95874109263657958</v>
      </c>
      <c r="O38" s="50">
        <v>47400</v>
      </c>
      <c r="P38" s="46">
        <v>1.165</v>
      </c>
      <c r="Q38" s="44">
        <v>680</v>
      </c>
      <c r="R38" s="47">
        <v>0.16176470588235295</v>
      </c>
    </row>
    <row r="39" spans="1:18" x14ac:dyDescent="0.45">
      <c r="A39" s="48" t="s">
        <v>46</v>
      </c>
      <c r="B39" s="43">
        <v>2717521</v>
      </c>
      <c r="C39" s="43">
        <v>2384854</v>
      </c>
      <c r="D39" s="43">
        <v>1200706</v>
      </c>
      <c r="E39" s="44">
        <v>1184148</v>
      </c>
      <c r="F39" s="49">
        <v>332358</v>
      </c>
      <c r="G39" s="44">
        <v>166853</v>
      </c>
      <c r="H39" s="44">
        <v>165505</v>
      </c>
      <c r="I39" s="44">
        <v>309</v>
      </c>
      <c r="J39" s="44">
        <v>155</v>
      </c>
      <c r="K39" s="44">
        <v>154</v>
      </c>
      <c r="L39" s="45"/>
      <c r="M39" s="44">
        <v>2637630</v>
      </c>
      <c r="N39" s="46">
        <v>0.90416548189093993</v>
      </c>
      <c r="O39" s="50">
        <v>385900</v>
      </c>
      <c r="P39" s="46">
        <v>0.86125421093547549</v>
      </c>
      <c r="Q39" s="44">
        <v>720</v>
      </c>
      <c r="R39" s="47">
        <v>0.42916666666666664</v>
      </c>
    </row>
    <row r="40" spans="1:18" x14ac:dyDescent="0.45">
      <c r="A40" s="48" t="s">
        <v>47</v>
      </c>
      <c r="B40" s="43">
        <v>4092614</v>
      </c>
      <c r="C40" s="43">
        <v>3500551</v>
      </c>
      <c r="D40" s="43">
        <v>1760515</v>
      </c>
      <c r="E40" s="44">
        <v>1740036</v>
      </c>
      <c r="F40" s="49">
        <v>591947</v>
      </c>
      <c r="G40" s="44">
        <v>297210</v>
      </c>
      <c r="H40" s="44">
        <v>294737</v>
      </c>
      <c r="I40" s="44">
        <v>116</v>
      </c>
      <c r="J40" s="44">
        <v>57</v>
      </c>
      <c r="K40" s="44">
        <v>59</v>
      </c>
      <c r="L40" s="45"/>
      <c r="M40" s="44">
        <v>3721430</v>
      </c>
      <c r="N40" s="46">
        <v>0.94064674063464848</v>
      </c>
      <c r="O40" s="50">
        <v>616200</v>
      </c>
      <c r="P40" s="46">
        <v>0.9606410256410256</v>
      </c>
      <c r="Q40" s="44">
        <v>1140</v>
      </c>
      <c r="R40" s="47">
        <v>0.10175438596491228</v>
      </c>
    </row>
    <row r="41" spans="1:18" x14ac:dyDescent="0.45">
      <c r="A41" s="48" t="s">
        <v>48</v>
      </c>
      <c r="B41" s="43">
        <v>2008045</v>
      </c>
      <c r="C41" s="43">
        <v>1795738</v>
      </c>
      <c r="D41" s="43">
        <v>904041</v>
      </c>
      <c r="E41" s="44">
        <v>891697</v>
      </c>
      <c r="F41" s="49">
        <v>212253</v>
      </c>
      <c r="G41" s="44">
        <v>106612</v>
      </c>
      <c r="H41" s="44">
        <v>105641</v>
      </c>
      <c r="I41" s="44">
        <v>54</v>
      </c>
      <c r="J41" s="44">
        <v>30</v>
      </c>
      <c r="K41" s="44">
        <v>24</v>
      </c>
      <c r="L41" s="45"/>
      <c r="M41" s="44">
        <v>1918775</v>
      </c>
      <c r="N41" s="46">
        <v>0.93587731755938031</v>
      </c>
      <c r="O41" s="50">
        <v>210200</v>
      </c>
      <c r="P41" s="46">
        <v>1.00976688867745</v>
      </c>
      <c r="Q41" s="44">
        <v>320</v>
      </c>
      <c r="R41" s="47">
        <v>0.16875000000000001</v>
      </c>
    </row>
    <row r="42" spans="1:18" x14ac:dyDescent="0.45">
      <c r="A42" s="48" t="s">
        <v>49</v>
      </c>
      <c r="B42" s="43">
        <v>1081298</v>
      </c>
      <c r="C42" s="43">
        <v>929513</v>
      </c>
      <c r="D42" s="43">
        <v>467961</v>
      </c>
      <c r="E42" s="44">
        <v>461552</v>
      </c>
      <c r="F42" s="49">
        <v>151622</v>
      </c>
      <c r="G42" s="44">
        <v>76040</v>
      </c>
      <c r="H42" s="44">
        <v>75582</v>
      </c>
      <c r="I42" s="44">
        <v>163</v>
      </c>
      <c r="J42" s="44">
        <v>79</v>
      </c>
      <c r="K42" s="44">
        <v>84</v>
      </c>
      <c r="L42" s="45"/>
      <c r="M42" s="44">
        <v>967405</v>
      </c>
      <c r="N42" s="46">
        <v>0.9608312960962575</v>
      </c>
      <c r="O42" s="50">
        <v>152900</v>
      </c>
      <c r="P42" s="46">
        <v>0.9916415958142577</v>
      </c>
      <c r="Q42" s="44">
        <v>660</v>
      </c>
      <c r="R42" s="47">
        <v>0.24696969696969698</v>
      </c>
    </row>
    <row r="43" spans="1:18" x14ac:dyDescent="0.45">
      <c r="A43" s="48" t="s">
        <v>50</v>
      </c>
      <c r="B43" s="43">
        <v>1426056</v>
      </c>
      <c r="C43" s="43">
        <v>1314022</v>
      </c>
      <c r="D43" s="43">
        <v>661234</v>
      </c>
      <c r="E43" s="44">
        <v>652788</v>
      </c>
      <c r="F43" s="49">
        <v>111861</v>
      </c>
      <c r="G43" s="44">
        <v>56049</v>
      </c>
      <c r="H43" s="44">
        <v>55812</v>
      </c>
      <c r="I43" s="44">
        <v>173</v>
      </c>
      <c r="J43" s="44">
        <v>85</v>
      </c>
      <c r="K43" s="44">
        <v>88</v>
      </c>
      <c r="L43" s="45"/>
      <c r="M43" s="44">
        <v>1375710</v>
      </c>
      <c r="N43" s="46">
        <v>0.9551591541822041</v>
      </c>
      <c r="O43" s="50">
        <v>102300</v>
      </c>
      <c r="P43" s="46">
        <v>1.0934604105571848</v>
      </c>
      <c r="Q43" s="44">
        <v>200</v>
      </c>
      <c r="R43" s="47">
        <v>0.86499999999999999</v>
      </c>
    </row>
    <row r="44" spans="1:18" x14ac:dyDescent="0.45">
      <c r="A44" s="48" t="s">
        <v>51</v>
      </c>
      <c r="B44" s="43">
        <v>2027444</v>
      </c>
      <c r="C44" s="43">
        <v>1895243</v>
      </c>
      <c r="D44" s="43">
        <v>954057</v>
      </c>
      <c r="E44" s="44">
        <v>941186</v>
      </c>
      <c r="F44" s="49">
        <v>132145</v>
      </c>
      <c r="G44" s="44">
        <v>66356</v>
      </c>
      <c r="H44" s="44">
        <v>65789</v>
      </c>
      <c r="I44" s="44">
        <v>56</v>
      </c>
      <c r="J44" s="44">
        <v>26</v>
      </c>
      <c r="K44" s="44">
        <v>30</v>
      </c>
      <c r="L44" s="45"/>
      <c r="M44" s="44">
        <v>1974750</v>
      </c>
      <c r="N44" s="46">
        <v>0.95973819470819088</v>
      </c>
      <c r="O44" s="50">
        <v>128400</v>
      </c>
      <c r="P44" s="46">
        <v>1.0291666666666666</v>
      </c>
      <c r="Q44" s="44">
        <v>100</v>
      </c>
      <c r="R44" s="47">
        <v>0.56000000000000005</v>
      </c>
    </row>
    <row r="45" spans="1:18" x14ac:dyDescent="0.45">
      <c r="A45" s="48" t="s">
        <v>52</v>
      </c>
      <c r="B45" s="43">
        <v>1024562</v>
      </c>
      <c r="C45" s="43">
        <v>966057</v>
      </c>
      <c r="D45" s="43">
        <v>486666</v>
      </c>
      <c r="E45" s="44">
        <v>479391</v>
      </c>
      <c r="F45" s="49">
        <v>58432</v>
      </c>
      <c r="G45" s="44">
        <v>29422</v>
      </c>
      <c r="H45" s="44">
        <v>29010</v>
      </c>
      <c r="I45" s="44">
        <v>73</v>
      </c>
      <c r="J45" s="44">
        <v>32</v>
      </c>
      <c r="K45" s="44">
        <v>41</v>
      </c>
      <c r="L45" s="45"/>
      <c r="M45" s="44">
        <v>1017195</v>
      </c>
      <c r="N45" s="46">
        <v>0.94972645362983499</v>
      </c>
      <c r="O45" s="50">
        <v>55600</v>
      </c>
      <c r="P45" s="46">
        <v>1.0509352517985611</v>
      </c>
      <c r="Q45" s="44">
        <v>140</v>
      </c>
      <c r="R45" s="47">
        <v>0.52142857142857146</v>
      </c>
    </row>
    <row r="46" spans="1:18" x14ac:dyDescent="0.45">
      <c r="A46" s="48" t="s">
        <v>53</v>
      </c>
      <c r="B46" s="43">
        <v>7574581</v>
      </c>
      <c r="C46" s="43">
        <v>6599447</v>
      </c>
      <c r="D46" s="43">
        <v>3323844</v>
      </c>
      <c r="E46" s="44">
        <v>3275603</v>
      </c>
      <c r="F46" s="49">
        <v>974941</v>
      </c>
      <c r="G46" s="44">
        <v>491918</v>
      </c>
      <c r="H46" s="44">
        <v>483023</v>
      </c>
      <c r="I46" s="44">
        <v>193</v>
      </c>
      <c r="J46" s="44">
        <v>95</v>
      </c>
      <c r="K46" s="44">
        <v>98</v>
      </c>
      <c r="L46" s="45"/>
      <c r="M46" s="44">
        <v>6699330</v>
      </c>
      <c r="N46" s="46">
        <v>0.98509059861210002</v>
      </c>
      <c r="O46" s="50">
        <v>1044200</v>
      </c>
      <c r="P46" s="46">
        <v>0.93367266807125071</v>
      </c>
      <c r="Q46" s="44">
        <v>720</v>
      </c>
      <c r="R46" s="47">
        <v>0.26805555555555555</v>
      </c>
    </row>
    <row r="47" spans="1:18" x14ac:dyDescent="0.45">
      <c r="A47" s="48" t="s">
        <v>54</v>
      </c>
      <c r="B47" s="43">
        <v>1176821</v>
      </c>
      <c r="C47" s="43">
        <v>1093419</v>
      </c>
      <c r="D47" s="43">
        <v>550166</v>
      </c>
      <c r="E47" s="44">
        <v>543253</v>
      </c>
      <c r="F47" s="49">
        <v>83386</v>
      </c>
      <c r="G47" s="44">
        <v>42013</v>
      </c>
      <c r="H47" s="44">
        <v>41373</v>
      </c>
      <c r="I47" s="44">
        <v>16</v>
      </c>
      <c r="J47" s="44">
        <v>5</v>
      </c>
      <c r="K47" s="44">
        <v>11</v>
      </c>
      <c r="L47" s="45"/>
      <c r="M47" s="44">
        <v>1167505</v>
      </c>
      <c r="N47" s="46">
        <v>0.93654331244834066</v>
      </c>
      <c r="O47" s="50">
        <v>74400</v>
      </c>
      <c r="P47" s="46">
        <v>1.1207795698924732</v>
      </c>
      <c r="Q47" s="44">
        <v>140</v>
      </c>
      <c r="R47" s="47">
        <v>0.11428571428571428</v>
      </c>
    </row>
    <row r="48" spans="1:18" x14ac:dyDescent="0.45">
      <c r="A48" s="48" t="s">
        <v>55</v>
      </c>
      <c r="B48" s="43">
        <v>2000858</v>
      </c>
      <c r="C48" s="43">
        <v>1717148</v>
      </c>
      <c r="D48" s="43">
        <v>863659</v>
      </c>
      <c r="E48" s="44">
        <v>853489</v>
      </c>
      <c r="F48" s="49">
        <v>283681</v>
      </c>
      <c r="G48" s="44">
        <v>142175</v>
      </c>
      <c r="H48" s="44">
        <v>141506</v>
      </c>
      <c r="I48" s="44">
        <v>29</v>
      </c>
      <c r="J48" s="44">
        <v>12</v>
      </c>
      <c r="K48" s="44">
        <v>17</v>
      </c>
      <c r="L48" s="45"/>
      <c r="M48" s="44">
        <v>1788850</v>
      </c>
      <c r="N48" s="46">
        <v>0.95991726528216448</v>
      </c>
      <c r="O48" s="50">
        <v>288800</v>
      </c>
      <c r="P48" s="46">
        <v>0.98227493074792249</v>
      </c>
      <c r="Q48" s="44">
        <v>200</v>
      </c>
      <c r="R48" s="47">
        <v>0.14499999999999999</v>
      </c>
    </row>
    <row r="49" spans="1:18" x14ac:dyDescent="0.45">
      <c r="A49" s="48" t="s">
        <v>56</v>
      </c>
      <c r="B49" s="43">
        <v>2627243</v>
      </c>
      <c r="C49" s="43">
        <v>2259496</v>
      </c>
      <c r="D49" s="43">
        <v>1136708</v>
      </c>
      <c r="E49" s="44">
        <v>1122788</v>
      </c>
      <c r="F49" s="49">
        <v>367498</v>
      </c>
      <c r="G49" s="44">
        <v>184349</v>
      </c>
      <c r="H49" s="44">
        <v>183149</v>
      </c>
      <c r="I49" s="44">
        <v>249</v>
      </c>
      <c r="J49" s="44">
        <v>125</v>
      </c>
      <c r="K49" s="44">
        <v>124</v>
      </c>
      <c r="L49" s="45"/>
      <c r="M49" s="44">
        <v>2362755</v>
      </c>
      <c r="N49" s="46">
        <v>0.95629720389968487</v>
      </c>
      <c r="O49" s="50">
        <v>349700</v>
      </c>
      <c r="P49" s="46">
        <v>1.0508950529024879</v>
      </c>
      <c r="Q49" s="44">
        <v>720</v>
      </c>
      <c r="R49" s="47">
        <v>0.34583333333333333</v>
      </c>
    </row>
    <row r="50" spans="1:18" x14ac:dyDescent="0.45">
      <c r="A50" s="48" t="s">
        <v>57</v>
      </c>
      <c r="B50" s="43">
        <v>1673775</v>
      </c>
      <c r="C50" s="43">
        <v>1538244</v>
      </c>
      <c r="D50" s="43">
        <v>774852</v>
      </c>
      <c r="E50" s="44">
        <v>763392</v>
      </c>
      <c r="F50" s="49">
        <v>135437</v>
      </c>
      <c r="G50" s="44">
        <v>67956</v>
      </c>
      <c r="H50" s="44">
        <v>67481</v>
      </c>
      <c r="I50" s="44">
        <v>94</v>
      </c>
      <c r="J50" s="44">
        <v>40</v>
      </c>
      <c r="K50" s="44">
        <v>54</v>
      </c>
      <c r="L50" s="45"/>
      <c r="M50" s="44">
        <v>1585625</v>
      </c>
      <c r="N50" s="46">
        <v>0.97011840756799372</v>
      </c>
      <c r="O50" s="50">
        <v>125500</v>
      </c>
      <c r="P50" s="46">
        <v>1.0791792828685258</v>
      </c>
      <c r="Q50" s="44">
        <v>340</v>
      </c>
      <c r="R50" s="47">
        <v>0.27647058823529413</v>
      </c>
    </row>
    <row r="51" spans="1:18" x14ac:dyDescent="0.45">
      <c r="A51" s="48" t="s">
        <v>58</v>
      </c>
      <c r="B51" s="43">
        <v>1587838</v>
      </c>
      <c r="C51" s="43">
        <v>1525056</v>
      </c>
      <c r="D51" s="43">
        <v>767536</v>
      </c>
      <c r="E51" s="44">
        <v>757520</v>
      </c>
      <c r="F51" s="49">
        <v>62755</v>
      </c>
      <c r="G51" s="44">
        <v>31500</v>
      </c>
      <c r="H51" s="44">
        <v>31255</v>
      </c>
      <c r="I51" s="44">
        <v>27</v>
      </c>
      <c r="J51" s="44">
        <v>10</v>
      </c>
      <c r="K51" s="44">
        <v>17</v>
      </c>
      <c r="L51" s="45"/>
      <c r="M51" s="44">
        <v>1595395</v>
      </c>
      <c r="N51" s="46">
        <v>0.95591123201464212</v>
      </c>
      <c r="O51" s="50">
        <v>55600</v>
      </c>
      <c r="P51" s="46">
        <v>1.1286870503597122</v>
      </c>
      <c r="Q51" s="44">
        <v>200</v>
      </c>
      <c r="R51" s="47">
        <v>0.13500000000000001</v>
      </c>
    </row>
    <row r="52" spans="1:18" x14ac:dyDescent="0.45">
      <c r="A52" s="48" t="s">
        <v>59</v>
      </c>
      <c r="B52" s="43">
        <v>2374111</v>
      </c>
      <c r="C52" s="43">
        <v>2175820</v>
      </c>
      <c r="D52" s="43">
        <v>1095960</v>
      </c>
      <c r="E52" s="44">
        <v>1079860</v>
      </c>
      <c r="F52" s="49">
        <v>198055</v>
      </c>
      <c r="G52" s="44">
        <v>99580</v>
      </c>
      <c r="H52" s="44">
        <v>98475</v>
      </c>
      <c r="I52" s="44">
        <v>236</v>
      </c>
      <c r="J52" s="44">
        <v>115</v>
      </c>
      <c r="K52" s="44">
        <v>121</v>
      </c>
      <c r="L52" s="45"/>
      <c r="M52" s="44">
        <v>2263710</v>
      </c>
      <c r="N52" s="46">
        <v>0.96117435537237539</v>
      </c>
      <c r="O52" s="50">
        <v>197100</v>
      </c>
      <c r="P52" s="46">
        <v>1.0048452562151193</v>
      </c>
      <c r="Q52" s="44">
        <v>340</v>
      </c>
      <c r="R52" s="47">
        <v>0.69411764705882351</v>
      </c>
    </row>
    <row r="53" spans="1:18" x14ac:dyDescent="0.45">
      <c r="A53" s="48" t="s">
        <v>60</v>
      </c>
      <c r="B53" s="43">
        <v>1942343</v>
      </c>
      <c r="C53" s="43">
        <v>1663359</v>
      </c>
      <c r="D53" s="43">
        <v>837927</v>
      </c>
      <c r="E53" s="44">
        <v>825432</v>
      </c>
      <c r="F53" s="49">
        <v>278503</v>
      </c>
      <c r="G53" s="44">
        <v>140053</v>
      </c>
      <c r="H53" s="44">
        <v>138450</v>
      </c>
      <c r="I53" s="44">
        <v>481</v>
      </c>
      <c r="J53" s="44">
        <v>242</v>
      </c>
      <c r="K53" s="44">
        <v>239</v>
      </c>
      <c r="L53" s="45"/>
      <c r="M53" s="44">
        <v>1882825</v>
      </c>
      <c r="N53" s="46">
        <v>0.88343791908435465</v>
      </c>
      <c r="O53" s="50">
        <v>305500</v>
      </c>
      <c r="P53" s="46">
        <v>0.91163011456628473</v>
      </c>
      <c r="Q53" s="44">
        <v>1160</v>
      </c>
      <c r="R53" s="47">
        <v>0.41465517241379313</v>
      </c>
    </row>
    <row r="55" spans="1:18" x14ac:dyDescent="0.45">
      <c r="A55" s="102" t="s">
        <v>126</v>
      </c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1:18" x14ac:dyDescent="0.45">
      <c r="A56" s="114" t="s">
        <v>127</v>
      </c>
      <c r="B56" s="114"/>
      <c r="C56" s="114"/>
      <c r="D56" s="114"/>
      <c r="E56" s="114"/>
      <c r="F56" s="114"/>
      <c r="G56" s="114"/>
      <c r="H56" s="114"/>
      <c r="I56" s="114"/>
      <c r="J56" s="114"/>
      <c r="K56" s="114"/>
      <c r="L56" s="114"/>
      <c r="M56" s="114"/>
      <c r="N56" s="114"/>
      <c r="O56" s="114"/>
      <c r="P56" s="114"/>
    </row>
    <row r="57" spans="1:18" x14ac:dyDescent="0.45">
      <c r="A57" s="114" t="s">
        <v>128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114"/>
      <c r="P57" s="114"/>
    </row>
    <row r="58" spans="1:18" x14ac:dyDescent="0.45">
      <c r="A58" s="114" t="s">
        <v>129</v>
      </c>
      <c r="B58" s="114"/>
      <c r="C58" s="114"/>
      <c r="D58" s="114"/>
      <c r="E58" s="114"/>
      <c r="F58" s="114"/>
      <c r="G58" s="114"/>
      <c r="H58" s="114"/>
      <c r="I58" s="114"/>
      <c r="J58" s="114"/>
      <c r="K58" s="114"/>
      <c r="L58" s="114"/>
      <c r="M58" s="114"/>
      <c r="N58" s="114"/>
      <c r="O58" s="114"/>
      <c r="P58" s="114"/>
    </row>
    <row r="59" spans="1:18" ht="18" customHeight="1" x14ac:dyDescent="0.45">
      <c r="A59" s="102" t="s">
        <v>130</v>
      </c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1:18" x14ac:dyDescent="0.45">
      <c r="A60" s="22" t="s">
        <v>131</v>
      </c>
    </row>
    <row r="61" spans="1:18" x14ac:dyDescent="0.45">
      <c r="A61" s="22" t="s">
        <v>132</v>
      </c>
    </row>
  </sheetData>
  <mergeCells count="16">
    <mergeCell ref="A59:P59"/>
    <mergeCell ref="Q2:R2"/>
    <mergeCell ref="A3:A5"/>
    <mergeCell ref="B3:K3"/>
    <mergeCell ref="M3:R3"/>
    <mergeCell ref="B4:B5"/>
    <mergeCell ref="C4:E4"/>
    <mergeCell ref="F4:H4"/>
    <mergeCell ref="I4:K4"/>
    <mergeCell ref="M4:N4"/>
    <mergeCell ref="O4:P4"/>
    <mergeCell ref="Q4:R4"/>
    <mergeCell ref="A55:P55"/>
    <mergeCell ref="A56:P56"/>
    <mergeCell ref="A57:P57"/>
    <mergeCell ref="A58:P58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H15" sqref="H15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133</v>
      </c>
    </row>
    <row r="2" spans="1:6" x14ac:dyDescent="0.45">
      <c r="D2" s="52" t="s">
        <v>134</v>
      </c>
    </row>
    <row r="3" spans="1:6" ht="36" x14ac:dyDescent="0.45">
      <c r="A3" s="48" t="s">
        <v>3</v>
      </c>
      <c r="B3" s="42" t="s">
        <v>135</v>
      </c>
      <c r="C3" s="53" t="s">
        <v>96</v>
      </c>
      <c r="D3" s="53" t="s">
        <v>97</v>
      </c>
      <c r="E3" s="24"/>
    </row>
    <row r="4" spans="1:6" x14ac:dyDescent="0.45">
      <c r="A4" s="31" t="s">
        <v>13</v>
      </c>
      <c r="B4" s="54">
        <f>SUM(B5:B51)</f>
        <v>12294115</v>
      </c>
      <c r="C4" s="54">
        <f t="shared" ref="C4:D4" si="0">SUM(C5:C51)</f>
        <v>6532164</v>
      </c>
      <c r="D4" s="54">
        <f t="shared" si="0"/>
        <v>5761951</v>
      </c>
      <c r="E4" s="55"/>
    </row>
    <row r="5" spans="1:6" x14ac:dyDescent="0.45">
      <c r="A5" s="48" t="s">
        <v>14</v>
      </c>
      <c r="B5" s="54">
        <f>SUM(C5:D5)</f>
        <v>622010</v>
      </c>
      <c r="C5" s="54">
        <v>329121</v>
      </c>
      <c r="D5" s="54">
        <v>292889</v>
      </c>
      <c r="E5" s="55"/>
    </row>
    <row r="6" spans="1:6" x14ac:dyDescent="0.45">
      <c r="A6" s="48" t="s">
        <v>15</v>
      </c>
      <c r="B6" s="54">
        <f t="shared" ref="B6:B51" si="1">SUM(C6:D6)</f>
        <v>127635</v>
      </c>
      <c r="C6" s="54">
        <v>67672</v>
      </c>
      <c r="D6" s="54">
        <v>59963</v>
      </c>
      <c r="E6" s="55"/>
    </row>
    <row r="7" spans="1:6" x14ac:dyDescent="0.45">
      <c r="A7" s="48" t="s">
        <v>16</v>
      </c>
      <c r="B7" s="54">
        <f t="shared" si="1"/>
        <v>136340</v>
      </c>
      <c r="C7" s="54">
        <v>72438</v>
      </c>
      <c r="D7" s="54">
        <v>63902</v>
      </c>
      <c r="E7" s="55"/>
    </row>
    <row r="8" spans="1:6" x14ac:dyDescent="0.45">
      <c r="A8" s="48" t="s">
        <v>17</v>
      </c>
      <c r="B8" s="54">
        <f t="shared" si="1"/>
        <v>279258</v>
      </c>
      <c r="C8" s="54">
        <v>151012</v>
      </c>
      <c r="D8" s="54">
        <v>128246</v>
      </c>
      <c r="E8" s="55"/>
    </row>
    <row r="9" spans="1:6" x14ac:dyDescent="0.45">
      <c r="A9" s="48" t="s">
        <v>18</v>
      </c>
      <c r="B9" s="54">
        <f t="shared" si="1"/>
        <v>109968</v>
      </c>
      <c r="C9" s="54">
        <v>57783</v>
      </c>
      <c r="D9" s="54">
        <v>52185</v>
      </c>
      <c r="E9" s="55"/>
    </row>
    <row r="10" spans="1:6" x14ac:dyDescent="0.45">
      <c r="A10" s="48" t="s">
        <v>19</v>
      </c>
      <c r="B10" s="54">
        <f t="shared" si="1"/>
        <v>114558</v>
      </c>
      <c r="C10" s="54">
        <v>59511</v>
      </c>
      <c r="D10" s="54">
        <v>55047</v>
      </c>
      <c r="E10" s="55"/>
    </row>
    <row r="11" spans="1:6" x14ac:dyDescent="0.45">
      <c r="A11" s="48" t="s">
        <v>20</v>
      </c>
      <c r="B11" s="54">
        <f t="shared" si="1"/>
        <v>202123</v>
      </c>
      <c r="C11" s="54">
        <v>105214</v>
      </c>
      <c r="D11" s="54">
        <v>96909</v>
      </c>
      <c r="E11" s="55"/>
    </row>
    <row r="12" spans="1:6" x14ac:dyDescent="0.45">
      <c r="A12" s="48" t="s">
        <v>21</v>
      </c>
      <c r="B12" s="54">
        <f t="shared" si="1"/>
        <v>272373</v>
      </c>
      <c r="C12" s="54">
        <v>145190</v>
      </c>
      <c r="D12" s="54">
        <v>127183</v>
      </c>
      <c r="E12" s="55"/>
      <c r="F12" s="1"/>
    </row>
    <row r="13" spans="1:6" x14ac:dyDescent="0.45">
      <c r="A13" s="51" t="s">
        <v>22</v>
      </c>
      <c r="B13" s="54">
        <f t="shared" si="1"/>
        <v>160736</v>
      </c>
      <c r="C13" s="54">
        <v>85170</v>
      </c>
      <c r="D13" s="54">
        <v>75566</v>
      </c>
      <c r="E13" s="24"/>
    </row>
    <row r="14" spans="1:6" x14ac:dyDescent="0.45">
      <c r="A14" s="48" t="s">
        <v>23</v>
      </c>
      <c r="B14" s="54">
        <f t="shared" si="1"/>
        <v>193603</v>
      </c>
      <c r="C14" s="54">
        <v>104105</v>
      </c>
      <c r="D14" s="54">
        <v>89498</v>
      </c>
    </row>
    <row r="15" spans="1:6" x14ac:dyDescent="0.45">
      <c r="A15" s="48" t="s">
        <v>24</v>
      </c>
      <c r="B15" s="54">
        <f t="shared" si="1"/>
        <v>594185</v>
      </c>
      <c r="C15" s="54">
        <v>316629</v>
      </c>
      <c r="D15" s="54">
        <v>277556</v>
      </c>
    </row>
    <row r="16" spans="1:6" x14ac:dyDescent="0.45">
      <c r="A16" s="48" t="s">
        <v>25</v>
      </c>
      <c r="B16" s="54">
        <f t="shared" si="1"/>
        <v>510380</v>
      </c>
      <c r="C16" s="54">
        <v>270761</v>
      </c>
      <c r="D16" s="54">
        <v>239619</v>
      </c>
    </row>
    <row r="17" spans="1:4" x14ac:dyDescent="0.45">
      <c r="A17" s="48" t="s">
        <v>26</v>
      </c>
      <c r="B17" s="54">
        <f t="shared" si="1"/>
        <v>1156429</v>
      </c>
      <c r="C17" s="54">
        <v>610484</v>
      </c>
      <c r="D17" s="54">
        <v>545945</v>
      </c>
    </row>
    <row r="18" spans="1:4" x14ac:dyDescent="0.45">
      <c r="A18" s="48" t="s">
        <v>27</v>
      </c>
      <c r="B18" s="54">
        <f t="shared" si="1"/>
        <v>744461</v>
      </c>
      <c r="C18" s="54">
        <v>396406</v>
      </c>
      <c r="D18" s="54">
        <v>348055</v>
      </c>
    </row>
    <row r="19" spans="1:4" x14ac:dyDescent="0.45">
      <c r="A19" s="48" t="s">
        <v>28</v>
      </c>
      <c r="B19" s="54">
        <f t="shared" si="1"/>
        <v>219377</v>
      </c>
      <c r="C19" s="54">
        <v>120665</v>
      </c>
      <c r="D19" s="54">
        <v>98712</v>
      </c>
    </row>
    <row r="20" spans="1:4" x14ac:dyDescent="0.45">
      <c r="A20" s="48" t="s">
        <v>29</v>
      </c>
      <c r="B20" s="54">
        <f t="shared" si="1"/>
        <v>108367</v>
      </c>
      <c r="C20" s="54">
        <v>56053</v>
      </c>
      <c r="D20" s="54">
        <v>52314</v>
      </c>
    </row>
    <row r="21" spans="1:4" x14ac:dyDescent="0.45">
      <c r="A21" s="48" t="s">
        <v>30</v>
      </c>
      <c r="B21" s="54">
        <f t="shared" si="1"/>
        <v>127843</v>
      </c>
      <c r="C21" s="54">
        <v>66996</v>
      </c>
      <c r="D21" s="54">
        <v>60847</v>
      </c>
    </row>
    <row r="22" spans="1:4" x14ac:dyDescent="0.45">
      <c r="A22" s="48" t="s">
        <v>31</v>
      </c>
      <c r="B22" s="54">
        <f t="shared" si="1"/>
        <v>94396</v>
      </c>
      <c r="C22" s="54">
        <v>48565</v>
      </c>
      <c r="D22" s="54">
        <v>45831</v>
      </c>
    </row>
    <row r="23" spans="1:4" x14ac:dyDescent="0.45">
      <c r="A23" s="48" t="s">
        <v>32</v>
      </c>
      <c r="B23" s="54">
        <f t="shared" si="1"/>
        <v>80670</v>
      </c>
      <c r="C23" s="54">
        <v>42589</v>
      </c>
      <c r="D23" s="54">
        <v>38081</v>
      </c>
    </row>
    <row r="24" spans="1:4" x14ac:dyDescent="0.45">
      <c r="A24" s="48" t="s">
        <v>33</v>
      </c>
      <c r="B24" s="54">
        <f t="shared" si="1"/>
        <v>196409</v>
      </c>
      <c r="C24" s="54">
        <v>104803</v>
      </c>
      <c r="D24" s="54">
        <v>91606</v>
      </c>
    </row>
    <row r="25" spans="1:4" x14ac:dyDescent="0.45">
      <c r="A25" s="48" t="s">
        <v>34</v>
      </c>
      <c r="B25" s="54">
        <f t="shared" si="1"/>
        <v>202127</v>
      </c>
      <c r="C25" s="54">
        <v>104076</v>
      </c>
      <c r="D25" s="54">
        <v>98051</v>
      </c>
    </row>
    <row r="26" spans="1:4" x14ac:dyDescent="0.45">
      <c r="A26" s="48" t="s">
        <v>35</v>
      </c>
      <c r="B26" s="54">
        <f t="shared" si="1"/>
        <v>311028</v>
      </c>
      <c r="C26" s="54">
        <v>163684</v>
      </c>
      <c r="D26" s="54">
        <v>147344</v>
      </c>
    </row>
    <row r="27" spans="1:4" x14ac:dyDescent="0.45">
      <c r="A27" s="48" t="s">
        <v>36</v>
      </c>
      <c r="B27" s="54">
        <f t="shared" si="1"/>
        <v>683602</v>
      </c>
      <c r="C27" s="54">
        <v>377735</v>
      </c>
      <c r="D27" s="54">
        <v>305867</v>
      </c>
    </row>
    <row r="28" spans="1:4" x14ac:dyDescent="0.45">
      <c r="A28" s="48" t="s">
        <v>37</v>
      </c>
      <c r="B28" s="54">
        <f t="shared" si="1"/>
        <v>170728</v>
      </c>
      <c r="C28" s="54">
        <v>89383</v>
      </c>
      <c r="D28" s="54">
        <v>81345</v>
      </c>
    </row>
    <row r="29" spans="1:4" x14ac:dyDescent="0.45">
      <c r="A29" s="48" t="s">
        <v>38</v>
      </c>
      <c r="B29" s="54">
        <f t="shared" si="1"/>
        <v>121154</v>
      </c>
      <c r="C29" s="54">
        <v>63126</v>
      </c>
      <c r="D29" s="54">
        <v>58028</v>
      </c>
    </row>
    <row r="30" spans="1:4" x14ac:dyDescent="0.45">
      <c r="A30" s="48" t="s">
        <v>39</v>
      </c>
      <c r="B30" s="54">
        <f t="shared" si="1"/>
        <v>262814</v>
      </c>
      <c r="C30" s="54">
        <v>141663</v>
      </c>
      <c r="D30" s="54">
        <v>121151</v>
      </c>
    </row>
    <row r="31" spans="1:4" x14ac:dyDescent="0.45">
      <c r="A31" s="48" t="s">
        <v>40</v>
      </c>
      <c r="B31" s="54">
        <f t="shared" si="1"/>
        <v>788849</v>
      </c>
      <c r="C31" s="54">
        <v>419978</v>
      </c>
      <c r="D31" s="54">
        <v>368871</v>
      </c>
    </row>
    <row r="32" spans="1:4" x14ac:dyDescent="0.45">
      <c r="A32" s="48" t="s">
        <v>41</v>
      </c>
      <c r="B32" s="54">
        <f t="shared" si="1"/>
        <v>503825</v>
      </c>
      <c r="C32" s="54">
        <v>265713</v>
      </c>
      <c r="D32" s="54">
        <v>238112</v>
      </c>
    </row>
    <row r="33" spans="1:4" x14ac:dyDescent="0.45">
      <c r="A33" s="48" t="s">
        <v>42</v>
      </c>
      <c r="B33" s="54">
        <f t="shared" si="1"/>
        <v>138127</v>
      </c>
      <c r="C33" s="54">
        <v>71939</v>
      </c>
      <c r="D33" s="54">
        <v>66188</v>
      </c>
    </row>
    <row r="34" spans="1:4" x14ac:dyDescent="0.45">
      <c r="A34" s="48" t="s">
        <v>43</v>
      </c>
      <c r="B34" s="54">
        <f t="shared" si="1"/>
        <v>101989</v>
      </c>
      <c r="C34" s="54">
        <v>53764</v>
      </c>
      <c r="D34" s="54">
        <v>48225</v>
      </c>
    </row>
    <row r="35" spans="1:4" x14ac:dyDescent="0.45">
      <c r="A35" s="48" t="s">
        <v>44</v>
      </c>
      <c r="B35" s="54">
        <f t="shared" si="1"/>
        <v>64807</v>
      </c>
      <c r="C35" s="54">
        <v>33734</v>
      </c>
      <c r="D35" s="54">
        <v>31073</v>
      </c>
    </row>
    <row r="36" spans="1:4" x14ac:dyDescent="0.45">
      <c r="A36" s="48" t="s">
        <v>45</v>
      </c>
      <c r="B36" s="54">
        <f t="shared" si="1"/>
        <v>75967</v>
      </c>
      <c r="C36" s="54">
        <v>40916</v>
      </c>
      <c r="D36" s="54">
        <v>35051</v>
      </c>
    </row>
    <row r="37" spans="1:4" x14ac:dyDescent="0.45">
      <c r="A37" s="48" t="s">
        <v>46</v>
      </c>
      <c r="B37" s="54">
        <f t="shared" si="1"/>
        <v>245459</v>
      </c>
      <c r="C37" s="54">
        <v>132914</v>
      </c>
      <c r="D37" s="54">
        <v>112545</v>
      </c>
    </row>
    <row r="38" spans="1:4" x14ac:dyDescent="0.45">
      <c r="A38" s="48" t="s">
        <v>47</v>
      </c>
      <c r="B38" s="54">
        <f t="shared" si="1"/>
        <v>317115</v>
      </c>
      <c r="C38" s="54">
        <v>166219</v>
      </c>
      <c r="D38" s="54">
        <v>150896</v>
      </c>
    </row>
    <row r="39" spans="1:4" x14ac:dyDescent="0.45">
      <c r="A39" s="48" t="s">
        <v>48</v>
      </c>
      <c r="B39" s="54">
        <f t="shared" si="1"/>
        <v>185631</v>
      </c>
      <c r="C39" s="54">
        <v>101685</v>
      </c>
      <c r="D39" s="54">
        <v>83946</v>
      </c>
    </row>
    <row r="40" spans="1:4" x14ac:dyDescent="0.45">
      <c r="A40" s="48" t="s">
        <v>49</v>
      </c>
      <c r="B40" s="54">
        <f t="shared" si="1"/>
        <v>98243</v>
      </c>
      <c r="C40" s="54">
        <v>51317</v>
      </c>
      <c r="D40" s="54">
        <v>46926</v>
      </c>
    </row>
    <row r="41" spans="1:4" x14ac:dyDescent="0.45">
      <c r="A41" s="48" t="s">
        <v>50</v>
      </c>
      <c r="B41" s="54">
        <f t="shared" si="1"/>
        <v>104837</v>
      </c>
      <c r="C41" s="54">
        <v>54695</v>
      </c>
      <c r="D41" s="54">
        <v>50142</v>
      </c>
    </row>
    <row r="42" spans="1:4" x14ac:dyDescent="0.45">
      <c r="A42" s="48" t="s">
        <v>51</v>
      </c>
      <c r="B42" s="54">
        <f t="shared" si="1"/>
        <v>158805</v>
      </c>
      <c r="C42" s="54">
        <v>81880</v>
      </c>
      <c r="D42" s="54">
        <v>76925</v>
      </c>
    </row>
    <row r="43" spans="1:4" x14ac:dyDescent="0.45">
      <c r="A43" s="48" t="s">
        <v>52</v>
      </c>
      <c r="B43" s="54">
        <f t="shared" si="1"/>
        <v>86080</v>
      </c>
      <c r="C43" s="54">
        <v>44293</v>
      </c>
      <c r="D43" s="54">
        <v>41787</v>
      </c>
    </row>
    <row r="44" spans="1:4" x14ac:dyDescent="0.45">
      <c r="A44" s="48" t="s">
        <v>53</v>
      </c>
      <c r="B44" s="54">
        <f t="shared" si="1"/>
        <v>524934</v>
      </c>
      <c r="C44" s="54">
        <v>284356</v>
      </c>
      <c r="D44" s="54">
        <v>240578</v>
      </c>
    </row>
    <row r="45" spans="1:4" x14ac:dyDescent="0.45">
      <c r="A45" s="48" t="s">
        <v>54</v>
      </c>
      <c r="B45" s="54">
        <f t="shared" si="1"/>
        <v>116046</v>
      </c>
      <c r="C45" s="54">
        <v>60085</v>
      </c>
      <c r="D45" s="54">
        <v>55961</v>
      </c>
    </row>
    <row r="46" spans="1:4" x14ac:dyDescent="0.45">
      <c r="A46" s="48" t="s">
        <v>55</v>
      </c>
      <c r="B46" s="54">
        <f t="shared" si="1"/>
        <v>151179</v>
      </c>
      <c r="C46" s="54">
        <v>80004</v>
      </c>
      <c r="D46" s="54">
        <v>71175</v>
      </c>
    </row>
    <row r="47" spans="1:4" x14ac:dyDescent="0.45">
      <c r="A47" s="48" t="s">
        <v>56</v>
      </c>
      <c r="B47" s="54">
        <f t="shared" si="1"/>
        <v>234197</v>
      </c>
      <c r="C47" s="54">
        <v>121032</v>
      </c>
      <c r="D47" s="54">
        <v>113165</v>
      </c>
    </row>
    <row r="48" spans="1:4" x14ac:dyDescent="0.45">
      <c r="A48" s="48" t="s">
        <v>57</v>
      </c>
      <c r="B48" s="54">
        <f t="shared" si="1"/>
        <v>139125</v>
      </c>
      <c r="C48" s="54">
        <v>73914</v>
      </c>
      <c r="D48" s="54">
        <v>65211</v>
      </c>
    </row>
    <row r="49" spans="1:4" x14ac:dyDescent="0.45">
      <c r="A49" s="48" t="s">
        <v>58</v>
      </c>
      <c r="B49" s="54">
        <f t="shared" si="1"/>
        <v>117802</v>
      </c>
      <c r="C49" s="54">
        <v>61886</v>
      </c>
      <c r="D49" s="54">
        <v>55916</v>
      </c>
    </row>
    <row r="50" spans="1:4" x14ac:dyDescent="0.45">
      <c r="A50" s="48" t="s">
        <v>59</v>
      </c>
      <c r="B50" s="54">
        <f t="shared" si="1"/>
        <v>204871</v>
      </c>
      <c r="C50" s="54">
        <v>109133</v>
      </c>
      <c r="D50" s="54">
        <v>95738</v>
      </c>
    </row>
    <row r="51" spans="1:4" x14ac:dyDescent="0.45">
      <c r="A51" s="48" t="s">
        <v>60</v>
      </c>
      <c r="B51" s="54">
        <f t="shared" si="1"/>
        <v>133653</v>
      </c>
      <c r="C51" s="54">
        <v>71873</v>
      </c>
      <c r="D51" s="54">
        <v>61780</v>
      </c>
    </row>
    <row r="53" spans="1:4" x14ac:dyDescent="0.45">
      <c r="A53" s="24" t="s">
        <v>136</v>
      </c>
    </row>
    <row r="54" spans="1:4" x14ac:dyDescent="0.45">
      <c r="A54" t="s">
        <v>137</v>
      </c>
    </row>
    <row r="55" spans="1:4" x14ac:dyDescent="0.45">
      <c r="A55" t="s">
        <v>138</v>
      </c>
    </row>
    <row r="56" spans="1:4" x14ac:dyDescent="0.45">
      <c r="A56" t="s">
        <v>139</v>
      </c>
    </row>
    <row r="57" spans="1:4" x14ac:dyDescent="0.45">
      <c r="A57" s="22" t="s">
        <v>140</v>
      </c>
    </row>
    <row r="58" spans="1:4" x14ac:dyDescent="0.45">
      <c r="A58" t="s">
        <v>141</v>
      </c>
    </row>
    <row r="59" spans="1:4" x14ac:dyDescent="0.45">
      <c r="A59" t="s">
        <v>142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DIGI-808455956-3547552</_dlc_DocId>
    <_dlc_DocIdUrl xmlns="89559dea-130d-4237-8e78-1ce7f44b9a24">
      <Url>https://digitalgojp.sharepoint.com/sites/digi_portal/_layouts/15/DocIdRedir.aspx?ID=DIGI-808455956-3547552</Url>
      <Description>DIGI-808455956-3547552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6" ma:contentTypeDescription="新しいドキュメントを作成します。" ma:contentTypeScope="" ma:versionID="2912107b7264d4aefd251cad6a34db0d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3bdf01f10b0338da7a5a85bd71431d3e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4.xml><?xml version="1.0" encoding="utf-8"?>
<ds:datastoreItem xmlns:ds="http://schemas.openxmlformats.org/officeDocument/2006/customXml" ds:itemID="{DAD25C75-A965-48B1-8C44-1E2B6840A9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2022-04-06T06:28:00Z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09f2d2de-5fd8-41f0-94fc-b3d0348b0378</vt:lpwstr>
  </property>
</Properties>
</file>