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総接種回数!$A$1:$Q$61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1" l="1"/>
  <c r="B6" i="12"/>
  <c r="V6" i="12" l="1"/>
  <c r="C6" i="12"/>
  <c r="G8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7" i="11"/>
  <c r="T2" i="12"/>
  <c r="O54" i="11" l="1"/>
  <c r="P54" i="11" s="1"/>
  <c r="O53" i="11"/>
  <c r="P53" i="11" s="1"/>
  <c r="O52" i="11"/>
  <c r="P52" i="11" s="1"/>
  <c r="O51" i="11"/>
  <c r="P51" i="11" s="1"/>
  <c r="O50" i="11"/>
  <c r="P50" i="11" s="1"/>
  <c r="O49" i="11"/>
  <c r="P49" i="11" s="1"/>
  <c r="O48" i="11"/>
  <c r="P48" i="11" s="1"/>
  <c r="O47" i="11"/>
  <c r="P47" i="11" s="1"/>
  <c r="O46" i="11"/>
  <c r="P46" i="11" s="1"/>
  <c r="O45" i="11"/>
  <c r="P45" i="11" s="1"/>
  <c r="O44" i="11"/>
  <c r="P44" i="11" s="1"/>
  <c r="O43" i="11"/>
  <c r="P43" i="11" s="1"/>
  <c r="O42" i="11"/>
  <c r="P42" i="11" s="1"/>
  <c r="O41" i="11"/>
  <c r="P41" i="11" s="1"/>
  <c r="O40" i="11"/>
  <c r="P40" i="11" s="1"/>
  <c r="O39" i="11"/>
  <c r="P39" i="11" s="1"/>
  <c r="O38" i="11"/>
  <c r="P38" i="11" s="1"/>
  <c r="O37" i="11"/>
  <c r="P37" i="11" s="1"/>
  <c r="O36" i="11"/>
  <c r="P36" i="11" s="1"/>
  <c r="O35" i="11"/>
  <c r="P35" i="11" s="1"/>
  <c r="O34" i="11"/>
  <c r="P34" i="11" s="1"/>
  <c r="O33" i="11"/>
  <c r="P33" i="11" s="1"/>
  <c r="O32" i="11"/>
  <c r="P32" i="11" s="1"/>
  <c r="O31" i="11"/>
  <c r="P31" i="11" s="1"/>
  <c r="O30" i="11"/>
  <c r="P30" i="11" s="1"/>
  <c r="O29" i="11"/>
  <c r="P29" i="11" s="1"/>
  <c r="O28" i="11"/>
  <c r="P28" i="11" s="1"/>
  <c r="O27" i="11"/>
  <c r="P27" i="11" s="1"/>
  <c r="O26" i="11"/>
  <c r="P26" i="11" s="1"/>
  <c r="O25" i="11"/>
  <c r="P25" i="11" s="1"/>
  <c r="O24" i="11"/>
  <c r="P24" i="11" s="1"/>
  <c r="O23" i="11"/>
  <c r="P23" i="11" s="1"/>
  <c r="O22" i="11"/>
  <c r="P22" i="11" s="1"/>
  <c r="O21" i="11"/>
  <c r="P21" i="11" s="1"/>
  <c r="O20" i="11"/>
  <c r="P20" i="11" s="1"/>
  <c r="O19" i="11"/>
  <c r="P19" i="11" s="1"/>
  <c r="O18" i="11"/>
  <c r="P18" i="11" s="1"/>
  <c r="O17" i="11"/>
  <c r="P17" i="11" s="1"/>
  <c r="O16" i="11"/>
  <c r="P16" i="11" s="1"/>
  <c r="O15" i="11"/>
  <c r="P15" i="11" s="1"/>
  <c r="O14" i="11"/>
  <c r="P14" i="11" s="1"/>
  <c r="O13" i="11"/>
  <c r="P13" i="11" s="1"/>
  <c r="O12" i="11"/>
  <c r="P12" i="11" s="1"/>
  <c r="O11" i="11"/>
  <c r="P11" i="11" s="1"/>
  <c r="O10" i="11"/>
  <c r="P10" i="11" s="1"/>
  <c r="O9" i="11"/>
  <c r="P9" i="11" s="1"/>
  <c r="O8" i="11"/>
  <c r="N6" i="12"/>
  <c r="M6" i="12"/>
  <c r="L6" i="12"/>
  <c r="I6" i="12"/>
  <c r="P8" i="11" l="1"/>
  <c r="B8" i="11"/>
  <c r="O7" i="11"/>
  <c r="Q7" i="11" l="1"/>
  <c r="Q2" i="11"/>
  <c r="D8" i="11" l="1"/>
  <c r="F8" i="11"/>
  <c r="D9" i="11"/>
  <c r="F9" i="11"/>
  <c r="G9" i="11"/>
  <c r="D10" i="11"/>
  <c r="F10" i="11"/>
  <c r="G10" i="11"/>
  <c r="B10" i="11" s="1"/>
  <c r="D11" i="11"/>
  <c r="F11" i="11"/>
  <c r="G11" i="11"/>
  <c r="B11" i="11" s="1"/>
  <c r="D12" i="11"/>
  <c r="F12" i="11"/>
  <c r="G12" i="11"/>
  <c r="B12" i="11" s="1"/>
  <c r="D13" i="11"/>
  <c r="F13" i="11"/>
  <c r="G13" i="11"/>
  <c r="B13" i="11" s="1"/>
  <c r="D14" i="11"/>
  <c r="F14" i="11"/>
  <c r="G14" i="11"/>
  <c r="B14" i="11" s="1"/>
  <c r="D15" i="11"/>
  <c r="F15" i="11"/>
  <c r="G15" i="11"/>
  <c r="B15" i="11" s="1"/>
  <c r="D16" i="11"/>
  <c r="F16" i="11"/>
  <c r="G16" i="11"/>
  <c r="B16" i="11" s="1"/>
  <c r="D17" i="11"/>
  <c r="F17" i="11"/>
  <c r="G17" i="11"/>
  <c r="B17" i="11" s="1"/>
  <c r="D18" i="11"/>
  <c r="F18" i="11"/>
  <c r="G18" i="11"/>
  <c r="B18" i="11" s="1"/>
  <c r="D19" i="11"/>
  <c r="F19" i="11"/>
  <c r="G19" i="11"/>
  <c r="B19" i="11" s="1"/>
  <c r="D20" i="11"/>
  <c r="F20" i="11"/>
  <c r="G20" i="11"/>
  <c r="B20" i="11" s="1"/>
  <c r="D21" i="11"/>
  <c r="F21" i="11"/>
  <c r="G21" i="11"/>
  <c r="B21" i="11" s="1"/>
  <c r="D22" i="11"/>
  <c r="F22" i="11"/>
  <c r="G22" i="11"/>
  <c r="B22" i="11" s="1"/>
  <c r="D23" i="11"/>
  <c r="F23" i="11"/>
  <c r="G23" i="11"/>
  <c r="B23" i="11" s="1"/>
  <c r="D24" i="11"/>
  <c r="F24" i="11"/>
  <c r="G24" i="11"/>
  <c r="B24" i="11" s="1"/>
  <c r="D25" i="11"/>
  <c r="F25" i="11"/>
  <c r="G25" i="11"/>
  <c r="B25" i="11" s="1"/>
  <c r="D26" i="11"/>
  <c r="F26" i="11"/>
  <c r="G26" i="11"/>
  <c r="B26" i="11" s="1"/>
  <c r="D27" i="11"/>
  <c r="F27" i="11"/>
  <c r="G27" i="11"/>
  <c r="B27" i="11" s="1"/>
  <c r="D28" i="11"/>
  <c r="F28" i="11"/>
  <c r="G28" i="11"/>
  <c r="B28" i="11" s="1"/>
  <c r="D29" i="11"/>
  <c r="F29" i="11"/>
  <c r="G29" i="11"/>
  <c r="B29" i="11" s="1"/>
  <c r="D30" i="11"/>
  <c r="F30" i="11"/>
  <c r="G30" i="11"/>
  <c r="B30" i="11" s="1"/>
  <c r="D31" i="11"/>
  <c r="F31" i="11"/>
  <c r="G31" i="11"/>
  <c r="B31" i="11" s="1"/>
  <c r="D32" i="11"/>
  <c r="F32" i="11"/>
  <c r="G32" i="11"/>
  <c r="B32" i="11" s="1"/>
  <c r="D33" i="11"/>
  <c r="F33" i="11"/>
  <c r="G33" i="11"/>
  <c r="B33" i="11" s="1"/>
  <c r="D34" i="11"/>
  <c r="F34" i="11"/>
  <c r="G34" i="11"/>
  <c r="B34" i="11" s="1"/>
  <c r="D35" i="11"/>
  <c r="F35" i="11"/>
  <c r="G35" i="11"/>
  <c r="B35" i="11" s="1"/>
  <c r="D36" i="11"/>
  <c r="F36" i="11"/>
  <c r="G36" i="11"/>
  <c r="B36" i="11" s="1"/>
  <c r="D37" i="11"/>
  <c r="F37" i="11"/>
  <c r="G37" i="11"/>
  <c r="B37" i="11" s="1"/>
  <c r="D38" i="11"/>
  <c r="F38" i="11"/>
  <c r="G38" i="11"/>
  <c r="B38" i="11" s="1"/>
  <c r="D39" i="11"/>
  <c r="F39" i="11"/>
  <c r="G39" i="11"/>
  <c r="B39" i="11" s="1"/>
  <c r="D40" i="11"/>
  <c r="F40" i="11"/>
  <c r="G40" i="11"/>
  <c r="B40" i="11" s="1"/>
  <c r="D41" i="11"/>
  <c r="F41" i="11"/>
  <c r="G41" i="11"/>
  <c r="B41" i="11" s="1"/>
  <c r="D42" i="11"/>
  <c r="F42" i="11"/>
  <c r="G42" i="11"/>
  <c r="B42" i="11" s="1"/>
  <c r="D43" i="11"/>
  <c r="F43" i="11"/>
  <c r="G43" i="11"/>
  <c r="B43" i="11" s="1"/>
  <c r="D44" i="11"/>
  <c r="F44" i="11"/>
  <c r="G44" i="11"/>
  <c r="B44" i="11" s="1"/>
  <c r="D45" i="11"/>
  <c r="F45" i="11"/>
  <c r="G45" i="11"/>
  <c r="B45" i="11" s="1"/>
  <c r="D46" i="11"/>
  <c r="F46" i="11"/>
  <c r="G46" i="11"/>
  <c r="B46" i="11" s="1"/>
  <c r="D47" i="11"/>
  <c r="F47" i="11"/>
  <c r="G47" i="11"/>
  <c r="B47" i="11" s="1"/>
  <c r="D48" i="11"/>
  <c r="F48" i="11"/>
  <c r="G48" i="11"/>
  <c r="B48" i="11" s="1"/>
  <c r="D49" i="11"/>
  <c r="F49" i="11"/>
  <c r="G49" i="11"/>
  <c r="B49" i="11" s="1"/>
  <c r="D50" i="11"/>
  <c r="F50" i="11"/>
  <c r="G50" i="11"/>
  <c r="B50" i="11" s="1"/>
  <c r="D51" i="11"/>
  <c r="F51" i="11"/>
  <c r="G51" i="11"/>
  <c r="B51" i="11" s="1"/>
  <c r="D52" i="11"/>
  <c r="F52" i="11"/>
  <c r="G52" i="11"/>
  <c r="B52" i="11" s="1"/>
  <c r="D53" i="11"/>
  <c r="F53" i="11"/>
  <c r="G53" i="11"/>
  <c r="B53" i="11" s="1"/>
  <c r="D54" i="11"/>
  <c r="F54" i="11"/>
  <c r="G54" i="11"/>
  <c r="B54" i="11" s="1"/>
  <c r="M7" i="11"/>
  <c r="L7" i="11"/>
  <c r="G5" i="10"/>
  <c r="G7" i="11" l="1"/>
  <c r="B7" i="11" s="1"/>
  <c r="B9" i="11"/>
  <c r="H7" i="11"/>
  <c r="N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R6" i="12"/>
  <c r="T6" i="12"/>
  <c r="U6" i="12" s="1"/>
  <c r="G6" i="12"/>
  <c r="H6" i="12"/>
  <c r="J6" i="12"/>
  <c r="K6" i="12"/>
  <c r="W6" i="12" s="1"/>
  <c r="D6" i="12"/>
  <c r="P6" i="12"/>
  <c r="E6" i="12"/>
  <c r="H35" i="11"/>
  <c r="H23" i="11"/>
  <c r="H17" i="11"/>
  <c r="H47" i="11"/>
  <c r="H19" i="11"/>
  <c r="H39" i="11"/>
  <c r="H31" i="11"/>
  <c r="H9" i="11"/>
  <c r="H25" i="11"/>
  <c r="H15" i="11"/>
  <c r="H32" i="11"/>
  <c r="H40" i="11"/>
  <c r="H48" i="11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<sst xmlns="http://schemas.openxmlformats.org/spreadsheetml/2006/main" count="348" uniqueCount="150">
  <si>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</si>
  <si>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（5月30日公表時点）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</si>
  <si>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</si>
  <si>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</si>
  <si>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</si>
  <si>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</si>
  <si>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</si>
  <si>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</si>
  <si>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</si>
  <si>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</si>
  <si>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</si>
  <si>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</si>
  <si>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</si>
  <si>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</si>
  <si>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</si>
  <si>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</si>
  <si>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</si>
  <si>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</si>
  <si>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</si>
  <si>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</si>
  <si>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</si>
  <si>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</si>
  <si>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</si>
  <si>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</si>
  <si>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</si>
  <si>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</si>
  <si>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</si>
  <si>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</si>
  <si>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</si>
  <si>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</si>
  <si>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</si>
  <si>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</si>
  <si>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</si>
  <si>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</si>
  <si>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</si>
  <si>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</si>
  <si>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</si>
  <si>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</si>
  <si>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</si>
  <si>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</si>
  <si>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</si>
  <si>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</si>
  <si>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</si>
  <si>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</si>
  <si>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</si>
  <si>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</si>
  <si>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</si>
  <si>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</si>
  <si>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</si>
  <si>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</si>
  <si>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</si>
  <si>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</si>
  <si>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</si>
  <si>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</si>
  <si>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</si>
  <si>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</si>
  <si>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</si>
  <si>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</si>
  <si>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</si>
  <si>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</si>
  <si>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</si>
  <si>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</si>
  <si>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</si>
  <si>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</si>
  <si>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</si>
  <si>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</si>
  <si>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</si>
  <si>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</si>
  <si>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</si>
  <si>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</si>
  <si>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</si>
  <si>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</si>
  <si>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</si>
  <si>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</si>
  <si>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</si>
  <si>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</si>
  <si>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</si>
  <si>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</si>
  <si>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</si>
  <si>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</si>
  <si>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</si>
  <si>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</si>
  <si>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</si>
  <si>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</si>
  <si>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</si>
  <si>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</si>
  <si>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</si>
  <si>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</si>
  <si>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</si>
  <si>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</si>
  <si>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</si>
  <si>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</si>
  <si>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</si>
  <si>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</si>
  <si>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</si>
  <si>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接種回数（5月29日まで）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</si>
  <si>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</si>
  <si>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</si>
  <si>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</si>
  <si>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</si>
  <si>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</si>
  <si>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</si>
  <si>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</si>
  <si>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</si>
  <si>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</si>
  <si>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</si>
  <si>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</si>
  <si>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</si>
  <si>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</si>
  <si>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</si>
  <si>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</si>
  <si>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</si>
  <si>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</si>
  <si>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</si>
  <si>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</si>
  <si>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</si>
  <si>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</si>
  <si>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（5月29日まで）</t>
  </si>
  <si>
    <t>ワクチン供給量
（5月29日まで）※4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</si>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</sst>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21" sqref="C21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44708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74130847</v>
      </c>
      <c r="D10" s="11">
        <f>C10/$B10</f>
        <v>0.58534353797158623</v>
      </c>
      <c r="E10" s="21">
        <f>SUM(E11:E57)</f>
        <v>1551036</v>
      </c>
      <c r="F10" s="11">
        <f>E10/$B10</f>
        <v>1.2247113536437768E-2</v>
      </c>
      <c r="G10" s="21">
        <f>SUM(G11:G57)</f>
        <v>292572</v>
      </c>
      <c r="H10" s="11">
        <f>G10/$B10</f>
        <v>2.3101736526957924E-3</v>
      </c>
    </row>
    <row r="11" spans="1:8" x14ac:dyDescent="0.45">
      <c r="A11" s="12" t="s">
        <v>14</v>
      </c>
      <c r="B11" s="20">
        <v>5226603</v>
      </c>
      <c r="C11" s="21">
        <v>3164483</v>
      </c>
      <c r="D11" s="11">
        <f t="shared" ref="D11:D57" si="0">C11/$B11</f>
        <v>0.60545692871641488</v>
      </c>
      <c r="E11" s="21">
        <v>72986</v>
      </c>
      <c r="F11" s="11">
        <f t="shared" ref="F11:F57" si="1">E11/$B11</f>
        <v>1.3964328264457813E-2</v>
      </c>
      <c r="G11" s="21">
        <v>11858</v>
      </c>
      <c r="H11" s="11">
        <f t="shared" ref="H11:H57" si="2">G11/$B11</f>
        <v>2.2687776362581968E-3</v>
      </c>
    </row>
    <row r="12" spans="1:8" x14ac:dyDescent="0.45">
      <c r="A12" s="12" t="s">
        <v>15</v>
      </c>
      <c r="B12" s="20">
        <v>1259615</v>
      </c>
      <c r="C12" s="21">
        <v>800963</v>
      </c>
      <c r="D12" s="11">
        <f t="shared" si="0"/>
        <v>0.63587921706235639</v>
      </c>
      <c r="E12" s="21">
        <v>24805</v>
      </c>
      <c r="F12" s="11">
        <f t="shared" si="1"/>
        <v>1.9692525096954228E-2</v>
      </c>
      <c r="G12" s="21">
        <v>3764</v>
      </c>
      <c r="H12" s="11">
        <f t="shared" si="2"/>
        <v>2.9882146528899703E-3</v>
      </c>
    </row>
    <row r="13" spans="1:8" x14ac:dyDescent="0.45">
      <c r="A13" s="12" t="s">
        <v>16</v>
      </c>
      <c r="B13" s="20">
        <v>1220823</v>
      </c>
      <c r="C13" s="21">
        <v>785114</v>
      </c>
      <c r="D13" s="11">
        <f t="shared" si="0"/>
        <v>0.64310223513154652</v>
      </c>
      <c r="E13" s="21">
        <v>21044</v>
      </c>
      <c r="F13" s="11">
        <f t="shared" si="1"/>
        <v>1.7237552044809118E-2</v>
      </c>
      <c r="G13" s="21">
        <v>3366</v>
      </c>
      <c r="H13" s="11">
        <f t="shared" si="2"/>
        <v>2.7571564428258643E-3</v>
      </c>
    </row>
    <row r="14" spans="1:8" x14ac:dyDescent="0.45">
      <c r="A14" s="12" t="s">
        <v>17</v>
      </c>
      <c r="B14" s="20">
        <v>2281989</v>
      </c>
      <c r="C14" s="21">
        <v>1380556</v>
      </c>
      <c r="D14" s="11">
        <f t="shared" si="0"/>
        <v>0.60497925274836994</v>
      </c>
      <c r="E14" s="21">
        <v>31273</v>
      </c>
      <c r="F14" s="11">
        <f t="shared" si="1"/>
        <v>1.370427289526812E-2</v>
      </c>
      <c r="G14" s="21">
        <v>5568</v>
      </c>
      <c r="H14" s="11">
        <f t="shared" si="2"/>
        <v>2.4399767045327563E-3</v>
      </c>
    </row>
    <row r="15" spans="1:8" x14ac:dyDescent="0.45">
      <c r="A15" s="12" t="s">
        <v>18</v>
      </c>
      <c r="B15" s="20">
        <v>971288</v>
      </c>
      <c r="C15" s="21">
        <v>661922</v>
      </c>
      <c r="D15" s="11">
        <f t="shared" si="0"/>
        <v>0.68148890957162034</v>
      </c>
      <c r="E15" s="21">
        <v>22207</v>
      </c>
      <c r="F15" s="11">
        <f t="shared" si="1"/>
        <v>2.2863455535330406E-2</v>
      </c>
      <c r="G15" s="21">
        <v>3938</v>
      </c>
      <c r="H15" s="11">
        <f t="shared" si="2"/>
        <v>4.0544102264209996E-3</v>
      </c>
    </row>
    <row r="16" spans="1:8" x14ac:dyDescent="0.45">
      <c r="A16" s="12" t="s">
        <v>19</v>
      </c>
      <c r="B16" s="20">
        <v>1069562</v>
      </c>
      <c r="C16" s="21">
        <v>713531</v>
      </c>
      <c r="D16" s="11">
        <f t="shared" si="0"/>
        <v>0.66712448647203249</v>
      </c>
      <c r="E16" s="21">
        <v>19819</v>
      </c>
      <c r="F16" s="11">
        <f t="shared" si="1"/>
        <v>1.8530015090289297E-2</v>
      </c>
      <c r="G16" s="21">
        <v>2724</v>
      </c>
      <c r="H16" s="11">
        <f t="shared" si="2"/>
        <v>2.5468369295094627E-3</v>
      </c>
    </row>
    <row r="17" spans="1:8" x14ac:dyDescent="0.45">
      <c r="A17" s="12" t="s">
        <v>20</v>
      </c>
      <c r="B17" s="20">
        <v>1862059.0000000002</v>
      </c>
      <c r="C17" s="21">
        <v>1204848</v>
      </c>
      <c r="D17" s="11">
        <f t="shared" si="0"/>
        <v>0.64705146292356996</v>
      </c>
      <c r="E17" s="21">
        <v>31408</v>
      </c>
      <c r="F17" s="11">
        <f t="shared" si="1"/>
        <v>1.686734953081508E-2</v>
      </c>
      <c r="G17" s="21">
        <v>7004</v>
      </c>
      <c r="H17" s="11">
        <f t="shared" si="2"/>
        <v>3.7614275380103419E-3</v>
      </c>
    </row>
    <row r="18" spans="1:8" x14ac:dyDescent="0.45">
      <c r="A18" s="12" t="s">
        <v>21</v>
      </c>
      <c r="B18" s="20">
        <v>2907675</v>
      </c>
      <c r="C18" s="21">
        <v>1816858</v>
      </c>
      <c r="D18" s="11">
        <f t="shared" si="0"/>
        <v>0.62484906325500611</v>
      </c>
      <c r="E18" s="21">
        <v>42809</v>
      </c>
      <c r="F18" s="11">
        <f t="shared" si="1"/>
        <v>1.4722759593145727E-2</v>
      </c>
      <c r="G18" s="21">
        <v>9584</v>
      </c>
      <c r="H18" s="11">
        <f t="shared" si="2"/>
        <v>3.2961042757529641E-3</v>
      </c>
    </row>
    <row r="19" spans="1:8" x14ac:dyDescent="0.45">
      <c r="A19" s="12" t="s">
        <v>22</v>
      </c>
      <c r="B19" s="20">
        <v>1955401</v>
      </c>
      <c r="C19" s="21">
        <v>1185648</v>
      </c>
      <c r="D19" s="11">
        <f t="shared" si="0"/>
        <v>0.60634519466851045</v>
      </c>
      <c r="E19" s="21">
        <v>32981</v>
      </c>
      <c r="F19" s="11">
        <f t="shared" si="1"/>
        <v>1.6866617128660565E-2</v>
      </c>
      <c r="G19" s="21">
        <v>6631</v>
      </c>
      <c r="H19" s="11">
        <f t="shared" si="2"/>
        <v>3.3911202868363061E-3</v>
      </c>
    </row>
    <row r="20" spans="1:8" x14ac:dyDescent="0.45">
      <c r="A20" s="12" t="s">
        <v>23</v>
      </c>
      <c r="B20" s="20">
        <v>1958101</v>
      </c>
      <c r="C20" s="21">
        <v>1214884</v>
      </c>
      <c r="D20" s="11">
        <f t="shared" si="0"/>
        <v>0.62043990580669739</v>
      </c>
      <c r="E20" s="21">
        <v>18069</v>
      </c>
      <c r="F20" s="11">
        <f t="shared" si="1"/>
        <v>9.2278181768969021E-3</v>
      </c>
      <c r="G20" s="21">
        <v>3607</v>
      </c>
      <c r="H20" s="11">
        <f t="shared" si="2"/>
        <v>1.8420908829524115E-3</v>
      </c>
    </row>
    <row r="21" spans="1:8" x14ac:dyDescent="0.45">
      <c r="A21" s="12" t="s">
        <v>24</v>
      </c>
      <c r="B21" s="20">
        <v>7393799</v>
      </c>
      <c r="C21" s="21">
        <v>4295804</v>
      </c>
      <c r="D21" s="11">
        <f t="shared" si="0"/>
        <v>0.58100091711987301</v>
      </c>
      <c r="E21" s="21">
        <v>101628</v>
      </c>
      <c r="F21" s="11">
        <f t="shared" si="1"/>
        <v>1.3745031478405079E-2</v>
      </c>
      <c r="G21" s="21">
        <v>19597</v>
      </c>
      <c r="H21" s="11">
        <f t="shared" si="2"/>
        <v>2.6504642606595065E-3</v>
      </c>
    </row>
    <row r="22" spans="1:8" x14ac:dyDescent="0.45">
      <c r="A22" s="12" t="s">
        <v>25</v>
      </c>
      <c r="B22" s="20">
        <v>6322892.0000000009</v>
      </c>
      <c r="C22" s="21">
        <v>3764074</v>
      </c>
      <c r="D22" s="11">
        <f t="shared" si="0"/>
        <v>0.5953089187669186</v>
      </c>
      <c r="E22" s="21">
        <v>88418</v>
      </c>
      <c r="F22" s="11">
        <f t="shared" si="1"/>
        <v>1.3983790961477753E-2</v>
      </c>
      <c r="G22" s="21">
        <v>17398</v>
      </c>
      <c r="H22" s="11">
        <f t="shared" si="2"/>
        <v>2.7515889880769745E-3</v>
      </c>
    </row>
    <row r="23" spans="1:8" x14ac:dyDescent="0.45">
      <c r="A23" s="12" t="s">
        <v>26</v>
      </c>
      <c r="B23" s="20">
        <v>13843329.000000002</v>
      </c>
      <c r="C23" s="21">
        <v>7963263</v>
      </c>
      <c r="D23" s="11">
        <f t="shared" si="0"/>
        <v>0.57524190893678817</v>
      </c>
      <c r="E23" s="21">
        <v>138852</v>
      </c>
      <c r="F23" s="11">
        <f t="shared" si="1"/>
        <v>1.0030246337423606E-2</v>
      </c>
      <c r="G23" s="21">
        <v>25959</v>
      </c>
      <c r="H23" s="11">
        <f t="shared" si="2"/>
        <v>1.8751992385646543E-3</v>
      </c>
    </row>
    <row r="24" spans="1:8" x14ac:dyDescent="0.45">
      <c r="A24" s="12" t="s">
        <v>27</v>
      </c>
      <c r="B24" s="20">
        <v>9220206</v>
      </c>
      <c r="C24" s="21">
        <v>5362576</v>
      </c>
      <c r="D24" s="11">
        <f t="shared" si="0"/>
        <v>0.5816113002247455</v>
      </c>
      <c r="E24" s="21">
        <v>106475</v>
      </c>
      <c r="F24" s="11">
        <f t="shared" si="1"/>
        <v>1.1548006628051477E-2</v>
      </c>
      <c r="G24" s="21">
        <v>21713</v>
      </c>
      <c r="H24" s="11">
        <f t="shared" si="2"/>
        <v>2.3549365382942635E-3</v>
      </c>
    </row>
    <row r="25" spans="1:8" x14ac:dyDescent="0.45">
      <c r="A25" s="12" t="s">
        <v>28</v>
      </c>
      <c r="B25" s="20">
        <v>2213174</v>
      </c>
      <c r="C25" s="21">
        <v>1483815</v>
      </c>
      <c r="D25" s="11">
        <f t="shared" si="0"/>
        <v>0.67044660745156048</v>
      </c>
      <c r="E25" s="21">
        <v>36920</v>
      </c>
      <c r="F25" s="11">
        <f t="shared" si="1"/>
        <v>1.6681923789092046E-2</v>
      </c>
      <c r="G25" s="21">
        <v>5998</v>
      </c>
      <c r="H25" s="11">
        <f t="shared" si="2"/>
        <v>2.7101348560935562E-3</v>
      </c>
    </row>
    <row r="26" spans="1:8" x14ac:dyDescent="0.45">
      <c r="A26" s="12" t="s">
        <v>29</v>
      </c>
      <c r="B26" s="20">
        <v>1047674</v>
      </c>
      <c r="C26" s="21">
        <v>661676</v>
      </c>
      <c r="D26" s="11">
        <f t="shared" si="0"/>
        <v>0.63156668963818896</v>
      </c>
      <c r="E26" s="21">
        <v>14178</v>
      </c>
      <c r="F26" s="11">
        <f t="shared" si="1"/>
        <v>1.3532835595805565E-2</v>
      </c>
      <c r="G26" s="21">
        <v>2190</v>
      </c>
      <c r="H26" s="11">
        <f t="shared" si="2"/>
        <v>2.090344897363111E-3</v>
      </c>
    </row>
    <row r="27" spans="1:8" x14ac:dyDescent="0.45">
      <c r="A27" s="12" t="s">
        <v>30</v>
      </c>
      <c r="B27" s="20">
        <v>1132656</v>
      </c>
      <c r="C27" s="21">
        <v>674073</v>
      </c>
      <c r="D27" s="11">
        <f t="shared" si="0"/>
        <v>0.5951259694028902</v>
      </c>
      <c r="E27" s="21">
        <v>15790</v>
      </c>
      <c r="F27" s="11">
        <f t="shared" si="1"/>
        <v>1.3940684550295941E-2</v>
      </c>
      <c r="G27" s="21">
        <v>3452</v>
      </c>
      <c r="H27" s="11">
        <f t="shared" si="2"/>
        <v>3.0477038041558956E-3</v>
      </c>
    </row>
    <row r="28" spans="1:8" x14ac:dyDescent="0.45">
      <c r="A28" s="12" t="s">
        <v>31</v>
      </c>
      <c r="B28" s="20">
        <v>774582.99999999988</v>
      </c>
      <c r="C28" s="21">
        <v>477467</v>
      </c>
      <c r="D28" s="11">
        <f t="shared" si="0"/>
        <v>0.6164181243327056</v>
      </c>
      <c r="E28" s="21">
        <v>9153</v>
      </c>
      <c r="F28" s="11">
        <f t="shared" si="1"/>
        <v>1.1816680717237535E-2</v>
      </c>
      <c r="G28" s="21">
        <v>1072</v>
      </c>
      <c r="H28" s="11">
        <f t="shared" si="2"/>
        <v>1.383970471853888E-3</v>
      </c>
    </row>
    <row r="29" spans="1:8" x14ac:dyDescent="0.45">
      <c r="A29" s="12" t="s">
        <v>32</v>
      </c>
      <c r="B29" s="20">
        <v>820997</v>
      </c>
      <c r="C29" s="21">
        <v>501988</v>
      </c>
      <c r="D29" s="11">
        <f t="shared" si="0"/>
        <v>0.61143706980658885</v>
      </c>
      <c r="E29" s="21">
        <v>7021</v>
      </c>
      <c r="F29" s="11">
        <f t="shared" si="1"/>
        <v>8.5517973878101866E-3</v>
      </c>
      <c r="G29" s="21">
        <v>1308</v>
      </c>
      <c r="H29" s="11">
        <f t="shared" si="2"/>
        <v>1.5931848715646951E-3</v>
      </c>
    </row>
    <row r="30" spans="1:8" x14ac:dyDescent="0.45">
      <c r="A30" s="12" t="s">
        <v>33</v>
      </c>
      <c r="B30" s="20">
        <v>2071737</v>
      </c>
      <c r="C30" s="21">
        <v>1306513</v>
      </c>
      <c r="D30" s="11">
        <f t="shared" si="0"/>
        <v>0.63063651419074906</v>
      </c>
      <c r="E30" s="21">
        <v>28043</v>
      </c>
      <c r="F30" s="11">
        <f t="shared" si="1"/>
        <v>1.3535984538578015E-2</v>
      </c>
      <c r="G30" s="21">
        <v>5936</v>
      </c>
      <c r="H30" s="11">
        <f t="shared" si="2"/>
        <v>2.8652285497628317E-3</v>
      </c>
    </row>
    <row r="31" spans="1:8" x14ac:dyDescent="0.45">
      <c r="A31" s="12" t="s">
        <v>34</v>
      </c>
      <c r="B31" s="20">
        <v>2016791</v>
      </c>
      <c r="C31" s="21">
        <v>1250998</v>
      </c>
      <c r="D31" s="11">
        <f t="shared" si="0"/>
        <v>0.6202913440212694</v>
      </c>
      <c r="E31" s="21">
        <v>23483</v>
      </c>
      <c r="F31" s="11">
        <f t="shared" si="1"/>
        <v>1.164374493936159E-2</v>
      </c>
      <c r="G31" s="21">
        <v>4569</v>
      </c>
      <c r="H31" s="11">
        <f t="shared" si="2"/>
        <v>2.2654801613057577E-3</v>
      </c>
    </row>
    <row r="32" spans="1:8" x14ac:dyDescent="0.45">
      <c r="A32" s="12" t="s">
        <v>35</v>
      </c>
      <c r="B32" s="20">
        <v>3686259.9999999995</v>
      </c>
      <c r="C32" s="21">
        <v>2220626</v>
      </c>
      <c r="D32" s="11">
        <f t="shared" si="0"/>
        <v>0.60240623287559758</v>
      </c>
      <c r="E32" s="21">
        <v>54608</v>
      </c>
      <c r="F32" s="11">
        <f t="shared" si="1"/>
        <v>1.4813930650578094E-2</v>
      </c>
      <c r="G32" s="21">
        <v>11656</v>
      </c>
      <c r="H32" s="11">
        <f t="shared" si="2"/>
        <v>3.1620124462192036E-3</v>
      </c>
    </row>
    <row r="33" spans="1:8" x14ac:dyDescent="0.45">
      <c r="A33" s="12" t="s">
        <v>36</v>
      </c>
      <c r="B33" s="20">
        <v>7558801.9999999991</v>
      </c>
      <c r="C33" s="21">
        <v>4220353</v>
      </c>
      <c r="D33" s="11">
        <f t="shared" si="0"/>
        <v>0.55833622841291519</v>
      </c>
      <c r="E33" s="21">
        <v>86981</v>
      </c>
      <c r="F33" s="11">
        <f t="shared" si="1"/>
        <v>1.1507246783286559E-2</v>
      </c>
      <c r="G33" s="21">
        <v>20318</v>
      </c>
      <c r="H33" s="11">
        <f t="shared" si="2"/>
        <v>2.6879920918685264E-3</v>
      </c>
    </row>
    <row r="34" spans="1:8" x14ac:dyDescent="0.45">
      <c r="A34" s="12" t="s">
        <v>37</v>
      </c>
      <c r="B34" s="20">
        <v>1800557</v>
      </c>
      <c r="C34" s="21">
        <v>1055207</v>
      </c>
      <c r="D34" s="11">
        <f t="shared" si="0"/>
        <v>0.58604476281506224</v>
      </c>
      <c r="E34" s="21">
        <v>25604</v>
      </c>
      <c r="F34" s="11">
        <f t="shared" si="1"/>
        <v>1.4220044130788418E-2</v>
      </c>
      <c r="G34" s="21">
        <v>3893</v>
      </c>
      <c r="H34" s="11">
        <f t="shared" si="2"/>
        <v>2.1621087252444659E-3</v>
      </c>
    </row>
    <row r="35" spans="1:8" x14ac:dyDescent="0.45">
      <c r="A35" s="12" t="s">
        <v>38</v>
      </c>
      <c r="B35" s="20">
        <v>1418843</v>
      </c>
      <c r="C35" s="21">
        <v>816966</v>
      </c>
      <c r="D35" s="11">
        <f t="shared" si="0"/>
        <v>0.57579732218434321</v>
      </c>
      <c r="E35" s="21">
        <v>17202</v>
      </c>
      <c r="F35" s="11">
        <f t="shared" si="1"/>
        <v>1.212396297546663E-2</v>
      </c>
      <c r="G35" s="21">
        <v>3206</v>
      </c>
      <c r="H35" s="11">
        <f t="shared" si="2"/>
        <v>2.2595875653613545E-3</v>
      </c>
    </row>
    <row r="36" spans="1:8" x14ac:dyDescent="0.45">
      <c r="A36" s="12" t="s">
        <v>39</v>
      </c>
      <c r="B36" s="20">
        <v>2530542</v>
      </c>
      <c r="C36" s="21">
        <v>1394671</v>
      </c>
      <c r="D36" s="11">
        <f t="shared" si="0"/>
        <v>0.55113529038443143</v>
      </c>
      <c r="E36" s="21">
        <v>33311</v>
      </c>
      <c r="F36" s="11">
        <f t="shared" si="1"/>
        <v>1.3163583137525478E-2</v>
      </c>
      <c r="G36" s="21">
        <v>5197</v>
      </c>
      <c r="H36" s="11">
        <f t="shared" si="2"/>
        <v>2.0537102328275917E-3</v>
      </c>
    </row>
    <row r="37" spans="1:8" x14ac:dyDescent="0.45">
      <c r="A37" s="12" t="s">
        <v>40</v>
      </c>
      <c r="B37" s="20">
        <v>8839511</v>
      </c>
      <c r="C37" s="21">
        <v>4553361</v>
      </c>
      <c r="D37" s="11">
        <f t="shared" si="0"/>
        <v>0.51511458043323888</v>
      </c>
      <c r="E37" s="21">
        <v>90865</v>
      </c>
      <c r="F37" s="11">
        <f t="shared" si="1"/>
        <v>1.0279414777582154E-2</v>
      </c>
      <c r="G37" s="21">
        <v>20198</v>
      </c>
      <c r="H37" s="11">
        <f t="shared" si="2"/>
        <v>2.2849680259462318E-3</v>
      </c>
    </row>
    <row r="38" spans="1:8" x14ac:dyDescent="0.45">
      <c r="A38" s="12" t="s">
        <v>41</v>
      </c>
      <c r="B38" s="20">
        <v>5523625</v>
      </c>
      <c r="C38" s="21">
        <v>3085047</v>
      </c>
      <c r="D38" s="11">
        <f t="shared" si="0"/>
        <v>0.55851854533933787</v>
      </c>
      <c r="E38" s="21">
        <v>68463</v>
      </c>
      <c r="F38" s="11">
        <f t="shared" si="1"/>
        <v>1.2394577836113059E-2</v>
      </c>
      <c r="G38" s="21">
        <v>11165</v>
      </c>
      <c r="H38" s="11">
        <f t="shared" si="2"/>
        <v>2.021317522460341E-3</v>
      </c>
    </row>
    <row r="39" spans="1:8" x14ac:dyDescent="0.45">
      <c r="A39" s="12" t="s">
        <v>42</v>
      </c>
      <c r="B39" s="20">
        <v>1344738.9999999998</v>
      </c>
      <c r="C39" s="21">
        <v>794808</v>
      </c>
      <c r="D39" s="11">
        <f t="shared" si="0"/>
        <v>0.59105001044812422</v>
      </c>
      <c r="E39" s="21">
        <v>14135</v>
      </c>
      <c r="F39" s="11">
        <f t="shared" si="1"/>
        <v>1.0511333426040296E-2</v>
      </c>
      <c r="G39" s="21">
        <v>2063</v>
      </c>
      <c r="H39" s="11">
        <f t="shared" si="2"/>
        <v>1.5341266967047139E-3</v>
      </c>
    </row>
    <row r="40" spans="1:8" x14ac:dyDescent="0.45">
      <c r="A40" s="12" t="s">
        <v>43</v>
      </c>
      <c r="B40" s="20">
        <v>944432</v>
      </c>
      <c r="C40" s="21">
        <v>567919</v>
      </c>
      <c r="D40" s="11">
        <f t="shared" si="0"/>
        <v>0.60133392345875614</v>
      </c>
      <c r="E40" s="21">
        <v>7617</v>
      </c>
      <c r="F40" s="11">
        <f t="shared" si="1"/>
        <v>8.0651650939400615E-3</v>
      </c>
      <c r="G40" s="21">
        <v>1069</v>
      </c>
      <c r="H40" s="11">
        <f t="shared" si="2"/>
        <v>1.1318972673522287E-3</v>
      </c>
    </row>
    <row r="41" spans="1:8" x14ac:dyDescent="0.45">
      <c r="A41" s="12" t="s">
        <v>44</v>
      </c>
      <c r="B41" s="20">
        <v>556788</v>
      </c>
      <c r="C41" s="21">
        <v>329182</v>
      </c>
      <c r="D41" s="11">
        <f t="shared" si="0"/>
        <v>0.59121604632283742</v>
      </c>
      <c r="E41" s="21">
        <v>5206</v>
      </c>
      <c r="F41" s="11">
        <f t="shared" si="1"/>
        <v>9.3500578317061434E-3</v>
      </c>
      <c r="G41" s="21">
        <v>1116</v>
      </c>
      <c r="H41" s="11">
        <f t="shared" si="2"/>
        <v>2.0043535421022003E-3</v>
      </c>
    </row>
    <row r="42" spans="1:8" x14ac:dyDescent="0.45">
      <c r="A42" s="12" t="s">
        <v>45</v>
      </c>
      <c r="B42" s="20">
        <v>672814.99999999988</v>
      </c>
      <c r="C42" s="21">
        <v>410853</v>
      </c>
      <c r="D42" s="11">
        <f t="shared" si="0"/>
        <v>0.61064780065842772</v>
      </c>
      <c r="E42" s="21">
        <v>9958</v>
      </c>
      <c r="F42" s="11">
        <f t="shared" si="1"/>
        <v>1.4800502366921073E-2</v>
      </c>
      <c r="G42" s="21">
        <v>1756</v>
      </c>
      <c r="H42" s="11">
        <f t="shared" si="2"/>
        <v>2.6099299213008039E-3</v>
      </c>
    </row>
    <row r="43" spans="1:8" x14ac:dyDescent="0.45">
      <c r="A43" s="12" t="s">
        <v>46</v>
      </c>
      <c r="B43" s="20">
        <v>1893791</v>
      </c>
      <c r="C43" s="21">
        <v>1081876</v>
      </c>
      <c r="D43" s="11">
        <f t="shared" si="0"/>
        <v>0.57127528856140941</v>
      </c>
      <c r="E43" s="21">
        <v>23680</v>
      </c>
      <c r="F43" s="11">
        <f t="shared" si="1"/>
        <v>1.2504019714952706E-2</v>
      </c>
      <c r="G43" s="21">
        <v>4425</v>
      </c>
      <c r="H43" s="11">
        <f t="shared" si="2"/>
        <v>2.3365830759571674E-3</v>
      </c>
    </row>
    <row r="44" spans="1:8" x14ac:dyDescent="0.45">
      <c r="A44" s="12" t="s">
        <v>47</v>
      </c>
      <c r="B44" s="20">
        <v>2812432.9999999995</v>
      </c>
      <c r="C44" s="21">
        <v>1619984</v>
      </c>
      <c r="D44" s="11">
        <f t="shared" si="0"/>
        <v>0.57600803290247282</v>
      </c>
      <c r="E44" s="21">
        <v>27577</v>
      </c>
      <c r="F44" s="11">
        <f t="shared" si="1"/>
        <v>9.8053891417146672E-3</v>
      </c>
      <c r="G44" s="21">
        <v>5717</v>
      </c>
      <c r="H44" s="11">
        <f t="shared" si="2"/>
        <v>2.0327595359605015E-3</v>
      </c>
    </row>
    <row r="45" spans="1:8" x14ac:dyDescent="0.45">
      <c r="A45" s="12" t="s">
        <v>48</v>
      </c>
      <c r="B45" s="20">
        <v>1356110</v>
      </c>
      <c r="C45" s="21">
        <v>859983</v>
      </c>
      <c r="D45" s="11">
        <f t="shared" si="0"/>
        <v>0.63415430901623027</v>
      </c>
      <c r="E45" s="21">
        <v>8942</v>
      </c>
      <c r="F45" s="11">
        <f t="shared" si="1"/>
        <v>6.593860380057665E-3</v>
      </c>
      <c r="G45" s="21">
        <v>1902</v>
      </c>
      <c r="H45" s="11">
        <f t="shared" si="2"/>
        <v>1.4025410917993379E-3</v>
      </c>
    </row>
    <row r="46" spans="1:8" x14ac:dyDescent="0.45">
      <c r="A46" s="12" t="s">
        <v>49</v>
      </c>
      <c r="B46" s="20">
        <v>734949</v>
      </c>
      <c r="C46" s="21">
        <v>447724</v>
      </c>
      <c r="D46" s="11">
        <f t="shared" si="0"/>
        <v>0.60919056968578778</v>
      </c>
      <c r="E46" s="21">
        <v>6750</v>
      </c>
      <c r="F46" s="11">
        <f t="shared" si="1"/>
        <v>9.1843107480927243E-3</v>
      </c>
      <c r="G46" s="21">
        <v>1002</v>
      </c>
      <c r="H46" s="11">
        <f t="shared" si="2"/>
        <v>1.3633599066057644E-3</v>
      </c>
    </row>
    <row r="47" spans="1:8" x14ac:dyDescent="0.45">
      <c r="A47" s="12" t="s">
        <v>50</v>
      </c>
      <c r="B47" s="20">
        <v>973896</v>
      </c>
      <c r="C47" s="21">
        <v>572108</v>
      </c>
      <c r="D47" s="11">
        <f t="shared" si="0"/>
        <v>0.58744260167410067</v>
      </c>
      <c r="E47" s="21">
        <v>12925</v>
      </c>
      <c r="F47" s="11">
        <f t="shared" si="1"/>
        <v>1.3271437607300984E-2</v>
      </c>
      <c r="G47" s="21">
        <v>2063</v>
      </c>
      <c r="H47" s="11">
        <f t="shared" si="2"/>
        <v>2.1182959987514067E-3</v>
      </c>
    </row>
    <row r="48" spans="1:8" x14ac:dyDescent="0.45">
      <c r="A48" s="12" t="s">
        <v>51</v>
      </c>
      <c r="B48" s="20">
        <v>1356219</v>
      </c>
      <c r="C48" s="21">
        <v>821156</v>
      </c>
      <c r="D48" s="11">
        <f t="shared" si="0"/>
        <v>0.60547448457808073</v>
      </c>
      <c r="E48" s="21">
        <v>16783</v>
      </c>
      <c r="F48" s="11">
        <f t="shared" si="1"/>
        <v>1.2374845065583066E-2</v>
      </c>
      <c r="G48" s="21">
        <v>1962</v>
      </c>
      <c r="H48" s="11">
        <f t="shared" si="2"/>
        <v>1.4466690114207218E-3</v>
      </c>
    </row>
    <row r="49" spans="1:8" x14ac:dyDescent="0.45">
      <c r="A49" s="12" t="s">
        <v>52</v>
      </c>
      <c r="B49" s="20">
        <v>701167</v>
      </c>
      <c r="C49" s="21">
        <v>412950</v>
      </c>
      <c r="D49" s="11">
        <f t="shared" si="0"/>
        <v>0.58894671312255142</v>
      </c>
      <c r="E49" s="21">
        <v>8954</v>
      </c>
      <c r="F49" s="11">
        <f t="shared" si="1"/>
        <v>1.2770138925534144E-2</v>
      </c>
      <c r="G49" s="21">
        <v>324</v>
      </c>
      <c r="H49" s="11">
        <f t="shared" si="2"/>
        <v>4.6208677818551072E-4</v>
      </c>
    </row>
    <row r="50" spans="1:8" x14ac:dyDescent="0.45">
      <c r="A50" s="12" t="s">
        <v>53</v>
      </c>
      <c r="B50" s="20">
        <v>5124170</v>
      </c>
      <c r="C50" s="21">
        <v>2873475</v>
      </c>
      <c r="D50" s="11">
        <f t="shared" si="0"/>
        <v>0.56076886598219811</v>
      </c>
      <c r="E50" s="21">
        <v>49101</v>
      </c>
      <c r="F50" s="11">
        <f t="shared" si="1"/>
        <v>9.5822347814377741E-3</v>
      </c>
      <c r="G50" s="21">
        <v>8660</v>
      </c>
      <c r="H50" s="11">
        <f t="shared" si="2"/>
        <v>1.6900297999480891E-3</v>
      </c>
    </row>
    <row r="51" spans="1:8" x14ac:dyDescent="0.45">
      <c r="A51" s="12" t="s">
        <v>54</v>
      </c>
      <c r="B51" s="20">
        <v>818222</v>
      </c>
      <c r="C51" s="21">
        <v>468637</v>
      </c>
      <c r="D51" s="11">
        <f t="shared" si="0"/>
        <v>0.57275042714568902</v>
      </c>
      <c r="E51" s="21">
        <v>6701</v>
      </c>
      <c r="F51" s="11">
        <f t="shared" si="1"/>
        <v>8.18970890540709E-3</v>
      </c>
      <c r="G51" s="21">
        <v>1813</v>
      </c>
      <c r="H51" s="11">
        <f t="shared" si="2"/>
        <v>2.2157800694676995E-3</v>
      </c>
    </row>
    <row r="52" spans="1:8" x14ac:dyDescent="0.45">
      <c r="A52" s="12" t="s">
        <v>55</v>
      </c>
      <c r="B52" s="20">
        <v>1335937.9999999998</v>
      </c>
      <c r="C52" s="21">
        <v>832621</v>
      </c>
      <c r="D52" s="11">
        <f t="shared" si="0"/>
        <v>0.62324823457376022</v>
      </c>
      <c r="E52" s="21">
        <v>15087</v>
      </c>
      <c r="F52" s="11">
        <f t="shared" si="1"/>
        <v>1.1293188755765614E-2</v>
      </c>
      <c r="G52" s="21">
        <v>2879</v>
      </c>
      <c r="H52" s="11">
        <f t="shared" si="2"/>
        <v>2.1550401291077883E-3</v>
      </c>
    </row>
    <row r="53" spans="1:8" x14ac:dyDescent="0.45">
      <c r="A53" s="12" t="s">
        <v>56</v>
      </c>
      <c r="B53" s="20">
        <v>1758645</v>
      </c>
      <c r="C53" s="21">
        <v>1101771</v>
      </c>
      <c r="D53" s="11">
        <f t="shared" si="0"/>
        <v>0.62648857501087485</v>
      </c>
      <c r="E53" s="21">
        <v>13638</v>
      </c>
      <c r="F53" s="11">
        <f t="shared" si="1"/>
        <v>7.7548339772950201E-3</v>
      </c>
      <c r="G53" s="21">
        <v>2750</v>
      </c>
      <c r="H53" s="11">
        <f t="shared" si="2"/>
        <v>1.5637038742895809E-3</v>
      </c>
    </row>
    <row r="54" spans="1:8" x14ac:dyDescent="0.45">
      <c r="A54" s="12" t="s">
        <v>57</v>
      </c>
      <c r="B54" s="20">
        <v>1141741</v>
      </c>
      <c r="C54" s="21">
        <v>673894</v>
      </c>
      <c r="D54" s="11">
        <f t="shared" si="0"/>
        <v>0.59023368697454148</v>
      </c>
      <c r="E54" s="21">
        <v>14123</v>
      </c>
      <c r="F54" s="11">
        <f t="shared" si="1"/>
        <v>1.2369705563696145E-2</v>
      </c>
      <c r="G54" s="21">
        <v>2803</v>
      </c>
      <c r="H54" s="11">
        <f t="shared" si="2"/>
        <v>2.4550226364823545E-3</v>
      </c>
    </row>
    <row r="55" spans="1:8" x14ac:dyDescent="0.45">
      <c r="A55" s="12" t="s">
        <v>58</v>
      </c>
      <c r="B55" s="20">
        <v>1087241</v>
      </c>
      <c r="C55" s="21">
        <v>631421</v>
      </c>
      <c r="D55" s="11">
        <f t="shared" si="0"/>
        <v>0.58075532471641522</v>
      </c>
      <c r="E55" s="21">
        <v>12184</v>
      </c>
      <c r="F55" s="11">
        <f t="shared" si="1"/>
        <v>1.1206347074843572E-2</v>
      </c>
      <c r="G55" s="21">
        <v>2068</v>
      </c>
      <c r="H55" s="11">
        <f t="shared" si="2"/>
        <v>1.9020621922830358E-3</v>
      </c>
    </row>
    <row r="56" spans="1:8" x14ac:dyDescent="0.45">
      <c r="A56" s="12" t="s">
        <v>59</v>
      </c>
      <c r="B56" s="20">
        <v>1617517</v>
      </c>
      <c r="C56" s="21">
        <v>968968</v>
      </c>
      <c r="D56" s="11">
        <f t="shared" si="0"/>
        <v>0.59904656334369288</v>
      </c>
      <c r="E56" s="21">
        <v>19238</v>
      </c>
      <c r="F56" s="11">
        <f t="shared" si="1"/>
        <v>1.1893538058641732E-2</v>
      </c>
      <c r="G56" s="21">
        <v>2472</v>
      </c>
      <c r="H56" s="11">
        <f t="shared" si="2"/>
        <v>1.5282683273189709E-3</v>
      </c>
    </row>
    <row r="57" spans="1:8" x14ac:dyDescent="0.45">
      <c r="A57" s="12" t="s">
        <v>60</v>
      </c>
      <c r="B57" s="20">
        <v>1485118</v>
      </c>
      <c r="C57" s="21">
        <v>644232</v>
      </c>
      <c r="D57" s="11">
        <f t="shared" si="0"/>
        <v>0.43379179297537301</v>
      </c>
      <c r="E57" s="21">
        <v>14041</v>
      </c>
      <c r="F57" s="11">
        <f t="shared" si="1"/>
        <v>9.4544675911274398E-3</v>
      </c>
      <c r="G57" s="21">
        <v>2859</v>
      </c>
      <c r="H57" s="11">
        <f t="shared" si="2"/>
        <v>1.925099554378844E-3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（5月30日公表時点）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44708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15296401</v>
      </c>
      <c r="D10" s="11">
        <f>C10/$B10</f>
        <v>0.5552427758623244</v>
      </c>
      <c r="E10" s="21">
        <f>SUM(E11:E30)</f>
        <v>331662</v>
      </c>
      <c r="F10" s="11">
        <f>E10/$B10</f>
        <v>1.203897109706069E-2</v>
      </c>
      <c r="G10" s="21">
        <f>SUM(G11:G30)</f>
        <v>64404</v>
      </c>
      <c r="H10" s="11">
        <f>G10/$B10</f>
        <v>2.3377953896891917E-3</v>
      </c>
    </row>
    <row r="11" spans="1:8" x14ac:dyDescent="0.45">
      <c r="A11" s="12" t="s">
        <v>70</v>
      </c>
      <c r="B11" s="20">
        <v>1961575</v>
      </c>
      <c r="C11" s="21">
        <v>1096293</v>
      </c>
      <c r="D11" s="11">
        <f t="shared" ref="D11:D30" si="0">C11/$B11</f>
        <v>0.55888406000280388</v>
      </c>
      <c r="E11" s="21">
        <v>29056</v>
      </c>
      <c r="F11" s="11">
        <f t="shared" ref="F11:F30" si="1">E11/$B11</f>
        <v>1.4812586824363075E-2</v>
      </c>
      <c r="G11" s="21">
        <v>2265</v>
      </c>
      <c r="H11" s="11">
        <f t="shared" ref="H11:H30" si="2">G11/$B11</f>
        <v>1.1546843735263754E-3</v>
      </c>
    </row>
    <row r="12" spans="1:8" x14ac:dyDescent="0.45">
      <c r="A12" s="12" t="s">
        <v>71</v>
      </c>
      <c r="B12" s="20">
        <v>1065932</v>
      </c>
      <c r="C12" s="21">
        <v>594660</v>
      </c>
      <c r="D12" s="11">
        <f t="shared" si="0"/>
        <v>0.55787798846455494</v>
      </c>
      <c r="E12" s="21">
        <v>13120</v>
      </c>
      <c r="F12" s="11">
        <f t="shared" si="1"/>
        <v>1.2308477463853228E-2</v>
      </c>
      <c r="G12" s="21">
        <v>1872</v>
      </c>
      <c r="H12" s="11">
        <f t="shared" si="2"/>
        <v>1.756209589354668E-3</v>
      </c>
    </row>
    <row r="13" spans="1:8" x14ac:dyDescent="0.45">
      <c r="A13" s="12" t="s">
        <v>72</v>
      </c>
      <c r="B13" s="20">
        <v>1324589</v>
      </c>
      <c r="C13" s="21">
        <v>745243</v>
      </c>
      <c r="D13" s="11">
        <f t="shared" si="0"/>
        <v>0.56262206616542942</v>
      </c>
      <c r="E13" s="21">
        <v>21527</v>
      </c>
      <c r="F13" s="11">
        <f t="shared" si="1"/>
        <v>1.6251833587626049E-2</v>
      </c>
      <c r="G13" s="21">
        <v>4883</v>
      </c>
      <c r="H13" s="11">
        <f t="shared" si="2"/>
        <v>3.6864265066371533E-3</v>
      </c>
    </row>
    <row r="14" spans="1:8" x14ac:dyDescent="0.45">
      <c r="A14" s="12" t="s">
        <v>73</v>
      </c>
      <c r="B14" s="20">
        <v>974726</v>
      </c>
      <c r="C14" s="21">
        <v>582417</v>
      </c>
      <c r="D14" s="11">
        <f t="shared" si="0"/>
        <v>0.59751868730289337</v>
      </c>
      <c r="E14" s="21">
        <v>11692</v>
      </c>
      <c r="F14" s="11">
        <f t="shared" si="1"/>
        <v>1.1995165820958916E-2</v>
      </c>
      <c r="G14" s="21">
        <v>3055</v>
      </c>
      <c r="H14" s="11">
        <f t="shared" si="2"/>
        <v>3.1342141278677292E-3</v>
      </c>
    </row>
    <row r="15" spans="1:8" x14ac:dyDescent="0.45">
      <c r="A15" s="12" t="s">
        <v>74</v>
      </c>
      <c r="B15" s="20">
        <v>3759920</v>
      </c>
      <c r="C15" s="21">
        <v>2199231</v>
      </c>
      <c r="D15" s="11">
        <f t="shared" si="0"/>
        <v>0.58491430668737632</v>
      </c>
      <c r="E15" s="21">
        <v>42524</v>
      </c>
      <c r="F15" s="11">
        <f t="shared" si="1"/>
        <v>1.1309815102448988E-2</v>
      </c>
      <c r="G15" s="21">
        <v>9121</v>
      </c>
      <c r="H15" s="11">
        <f t="shared" si="2"/>
        <v>2.4258494861592798E-3</v>
      </c>
    </row>
    <row r="16" spans="1:8" x14ac:dyDescent="0.45">
      <c r="A16" s="12" t="s">
        <v>75</v>
      </c>
      <c r="B16" s="20">
        <v>1521562.0000000002</v>
      </c>
      <c r="C16" s="21">
        <v>847708</v>
      </c>
      <c r="D16" s="11">
        <f t="shared" si="0"/>
        <v>0.55713010708732202</v>
      </c>
      <c r="E16" s="21">
        <v>15999</v>
      </c>
      <c r="F16" s="11">
        <f t="shared" si="1"/>
        <v>1.0514852500259599E-2</v>
      </c>
      <c r="G16" s="21">
        <v>3804</v>
      </c>
      <c r="H16" s="11">
        <f t="shared" si="2"/>
        <v>2.5000624358389599E-3</v>
      </c>
    </row>
    <row r="17" spans="1:8" x14ac:dyDescent="0.45">
      <c r="A17" s="12" t="s">
        <v>76</v>
      </c>
      <c r="B17" s="20">
        <v>718601</v>
      </c>
      <c r="C17" s="21">
        <v>426092</v>
      </c>
      <c r="D17" s="11">
        <f t="shared" si="0"/>
        <v>0.59294657257643668</v>
      </c>
      <c r="E17" s="21">
        <v>5733</v>
      </c>
      <c r="F17" s="11">
        <f t="shared" si="1"/>
        <v>7.9780017005264391E-3</v>
      </c>
      <c r="G17" s="21">
        <v>1808</v>
      </c>
      <c r="H17" s="11">
        <f t="shared" si="2"/>
        <v>2.5159998385752315E-3</v>
      </c>
    </row>
    <row r="18" spans="1:8" x14ac:dyDescent="0.45">
      <c r="A18" s="12" t="s">
        <v>77</v>
      </c>
      <c r="B18" s="20">
        <v>784774</v>
      </c>
      <c r="C18" s="21">
        <v>495380</v>
      </c>
      <c r="D18" s="11">
        <f t="shared" si="0"/>
        <v>0.63123905735918873</v>
      </c>
      <c r="E18" s="21">
        <v>17443</v>
      </c>
      <c r="F18" s="11">
        <f t="shared" si="1"/>
        <v>2.2226781213444891E-2</v>
      </c>
      <c r="G18" s="21">
        <v>2370</v>
      </c>
      <c r="H18" s="11">
        <f t="shared" si="2"/>
        <v>3.0199777260714548E-3</v>
      </c>
    </row>
    <row r="19" spans="1:8" x14ac:dyDescent="0.45">
      <c r="A19" s="12" t="s">
        <v>78</v>
      </c>
      <c r="B19" s="20">
        <v>694295.99999999988</v>
      </c>
      <c r="C19" s="21">
        <v>412158</v>
      </c>
      <c r="D19" s="11">
        <f t="shared" si="0"/>
        <v>0.59363441529261307</v>
      </c>
      <c r="E19" s="21">
        <v>12494</v>
      </c>
      <c r="F19" s="11">
        <f t="shared" si="1"/>
        <v>1.7995206655374657E-2</v>
      </c>
      <c r="G19" s="21">
        <v>2561</v>
      </c>
      <c r="H19" s="11">
        <f t="shared" si="2"/>
        <v>3.6886284812241471E-3</v>
      </c>
    </row>
    <row r="20" spans="1:8" x14ac:dyDescent="0.45">
      <c r="A20" s="12" t="s">
        <v>79</v>
      </c>
      <c r="B20" s="20">
        <v>799966</v>
      </c>
      <c r="C20" s="21">
        <v>485551</v>
      </c>
      <c r="D20" s="11">
        <f t="shared" si="0"/>
        <v>0.60696454599320471</v>
      </c>
      <c r="E20" s="21">
        <v>5382</v>
      </c>
      <c r="F20" s="11">
        <f t="shared" si="1"/>
        <v>6.7277859309020629E-3</v>
      </c>
      <c r="G20" s="21">
        <v>1722</v>
      </c>
      <c r="H20" s="11">
        <f t="shared" si="2"/>
        <v>2.1525914851381182E-3</v>
      </c>
    </row>
    <row r="21" spans="1:8" x14ac:dyDescent="0.45">
      <c r="A21" s="12" t="s">
        <v>80</v>
      </c>
      <c r="B21" s="20">
        <v>2300944</v>
      </c>
      <c r="C21" s="21">
        <v>1247592</v>
      </c>
      <c r="D21" s="11">
        <f t="shared" si="0"/>
        <v>0.54220876301205068</v>
      </c>
      <c r="E21" s="21">
        <v>26262</v>
      </c>
      <c r="F21" s="11">
        <f t="shared" si="1"/>
        <v>1.1413576340840977E-2</v>
      </c>
      <c r="G21" s="21">
        <v>6567</v>
      </c>
      <c r="H21" s="11">
        <f t="shared" si="2"/>
        <v>2.8540459915582473E-3</v>
      </c>
    </row>
    <row r="22" spans="1:8" x14ac:dyDescent="0.45">
      <c r="A22" s="12" t="s">
        <v>81</v>
      </c>
      <c r="B22" s="20">
        <v>1400720</v>
      </c>
      <c r="C22" s="21">
        <v>750001</v>
      </c>
      <c r="D22" s="11">
        <f t="shared" si="0"/>
        <v>0.53543963104689019</v>
      </c>
      <c r="E22" s="21">
        <v>17773</v>
      </c>
      <c r="F22" s="11">
        <f t="shared" si="1"/>
        <v>1.2688474498829174E-2</v>
      </c>
      <c r="G22" s="21">
        <v>2521</v>
      </c>
      <c r="H22" s="11">
        <f t="shared" si="2"/>
        <v>1.7997886801073733E-3</v>
      </c>
    </row>
    <row r="23" spans="1:8" x14ac:dyDescent="0.45">
      <c r="A23" s="12" t="s">
        <v>82</v>
      </c>
      <c r="B23" s="20">
        <v>2739963</v>
      </c>
      <c r="C23" s="21">
        <v>1308057</v>
      </c>
      <c r="D23" s="11">
        <f t="shared" si="0"/>
        <v>0.4773995123291811</v>
      </c>
      <c r="E23" s="21">
        <v>35260</v>
      </c>
      <c r="F23" s="11">
        <f t="shared" si="1"/>
        <v>1.286878691427585E-2</v>
      </c>
      <c r="G23" s="21">
        <v>8361</v>
      </c>
      <c r="H23" s="11">
        <f t="shared" si="2"/>
        <v>3.0515010604157795E-3</v>
      </c>
    </row>
    <row r="24" spans="1:8" x14ac:dyDescent="0.45">
      <c r="A24" s="12" t="s">
        <v>83</v>
      </c>
      <c r="B24" s="20">
        <v>831479.00000000012</v>
      </c>
      <c r="C24" s="21">
        <v>444034</v>
      </c>
      <c r="D24" s="11">
        <f t="shared" si="0"/>
        <v>0.53402912160138738</v>
      </c>
      <c r="E24" s="21">
        <v>7037</v>
      </c>
      <c r="F24" s="11">
        <f t="shared" si="1"/>
        <v>8.4632323847024394E-3</v>
      </c>
      <c r="G24" s="21">
        <v>1141</v>
      </c>
      <c r="H24" s="11">
        <f t="shared" si="2"/>
        <v>1.3722535385740347E-3</v>
      </c>
    </row>
    <row r="25" spans="1:8" x14ac:dyDescent="0.45">
      <c r="A25" s="12" t="s">
        <v>84</v>
      </c>
      <c r="B25" s="20">
        <v>1526835</v>
      </c>
      <c r="C25" s="21">
        <v>811780</v>
      </c>
      <c r="D25" s="11">
        <f t="shared" si="0"/>
        <v>0.53167500090055575</v>
      </c>
      <c r="E25" s="21">
        <v>19023</v>
      </c>
      <c r="F25" s="11">
        <f t="shared" si="1"/>
        <v>1.2459106583226085E-2</v>
      </c>
      <c r="G25" s="21">
        <v>3735</v>
      </c>
      <c r="H25" s="11">
        <f t="shared" si="2"/>
        <v>2.446236823232373E-3</v>
      </c>
    </row>
    <row r="26" spans="1:8" x14ac:dyDescent="0.45">
      <c r="A26" s="12" t="s">
        <v>85</v>
      </c>
      <c r="B26" s="20">
        <v>708155</v>
      </c>
      <c r="C26" s="21">
        <v>379585</v>
      </c>
      <c r="D26" s="11">
        <f t="shared" si="0"/>
        <v>0.53601965671357255</v>
      </c>
      <c r="E26" s="21">
        <v>9453</v>
      </c>
      <c r="F26" s="11">
        <f t="shared" si="1"/>
        <v>1.3348772514491883E-2</v>
      </c>
      <c r="G26" s="21">
        <v>2006</v>
      </c>
      <c r="H26" s="11">
        <f t="shared" si="2"/>
        <v>2.8327131771999068E-3</v>
      </c>
    </row>
    <row r="27" spans="1:8" x14ac:dyDescent="0.45">
      <c r="A27" s="12" t="s">
        <v>86</v>
      </c>
      <c r="B27" s="20">
        <v>1194817</v>
      </c>
      <c r="C27" s="21">
        <v>652916</v>
      </c>
      <c r="D27" s="11">
        <f t="shared" si="0"/>
        <v>0.54645690511601364</v>
      </c>
      <c r="E27" s="21">
        <v>12440</v>
      </c>
      <c r="F27" s="11">
        <f t="shared" si="1"/>
        <v>1.0411636258941747E-2</v>
      </c>
      <c r="G27" s="21">
        <v>3344</v>
      </c>
      <c r="H27" s="11">
        <f t="shared" si="2"/>
        <v>2.798754955779839E-3</v>
      </c>
    </row>
    <row r="28" spans="1:8" x14ac:dyDescent="0.45">
      <c r="A28" s="12" t="s">
        <v>87</v>
      </c>
      <c r="B28" s="20">
        <v>944709</v>
      </c>
      <c r="C28" s="21">
        <v>542961</v>
      </c>
      <c r="D28" s="11">
        <f t="shared" si="0"/>
        <v>0.57473888784800398</v>
      </c>
      <c r="E28" s="21">
        <v>9495</v>
      </c>
      <c r="F28" s="11">
        <f t="shared" si="1"/>
        <v>1.005071402939953E-2</v>
      </c>
      <c r="G28" s="21">
        <v>1008</v>
      </c>
      <c r="H28" s="11">
        <f t="shared" si="2"/>
        <v>1.0669952334528411E-3</v>
      </c>
    </row>
    <row r="29" spans="1:8" x14ac:dyDescent="0.45">
      <c r="A29" s="12" t="s">
        <v>88</v>
      </c>
      <c r="B29" s="20">
        <v>1562767</v>
      </c>
      <c r="C29" s="21">
        <v>839366</v>
      </c>
      <c r="D29" s="11">
        <f t="shared" si="0"/>
        <v>0.53710245993164685</v>
      </c>
      <c r="E29" s="21">
        <v>13617</v>
      </c>
      <c r="F29" s="11">
        <f t="shared" si="1"/>
        <v>8.7133910557363956E-3</v>
      </c>
      <c r="G29" s="21">
        <v>1153</v>
      </c>
      <c r="H29" s="11">
        <f t="shared" si="2"/>
        <v>7.3779392577396372E-4</v>
      </c>
    </row>
    <row r="30" spans="1:8" x14ac:dyDescent="0.45">
      <c r="A30" s="12" t="s">
        <v>89</v>
      </c>
      <c r="B30" s="20">
        <v>732702</v>
      </c>
      <c r="C30" s="21">
        <v>435376</v>
      </c>
      <c r="D30" s="11">
        <f t="shared" si="0"/>
        <v>0.59420610289039744</v>
      </c>
      <c r="E30" s="21">
        <v>6332</v>
      </c>
      <c r="F30" s="11">
        <f t="shared" si="1"/>
        <v>8.6419854183556206E-3</v>
      </c>
      <c r="G30" s="21">
        <v>1107</v>
      </c>
      <c r="H30" s="11">
        <f t="shared" si="2"/>
        <v>1.5108461557358926E-3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44708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5429987</v>
      </c>
      <c r="D39" s="11">
        <f>C39/$B39</f>
        <v>0.56723299218835777</v>
      </c>
      <c r="E39" s="21">
        <v>96741</v>
      </c>
      <c r="F39" s="11">
        <f>E39/$B39</f>
        <v>1.0105859718871135E-2</v>
      </c>
      <c r="G39" s="21">
        <v>17242</v>
      </c>
      <c r="H39" s="11">
        <f>G39/$B39</f>
        <v>1.8011518722441996E-3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view="pageBreakPreview" topLeftCell="C1" zoomScale="99" zoomScaleNormal="100" zoomScaleSheetLayoutView="99" workbookViewId="0">
      <selection activeCell="N11" sqref="N11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7" width="13.09765625" customWidth="1"/>
    <col min="19" max="19" width="11.59765625" bestFit="1" customWidth="1"/>
  </cols>
  <sheetData>
    <row r="1" spans="1:19" x14ac:dyDescent="0.45">
      <c r="A1" s="22" t="s">
        <v>94</v>
      </c>
      <c r="B1" s="23"/>
      <c r="C1" s="24"/>
      <c r="D1" s="24"/>
      <c r="E1" s="24"/>
      <c r="F1" s="24"/>
      <c r="J1" s="25"/>
    </row>
    <row r="2" spans="1:19" x14ac:dyDescent="0.45">
      <c r="A2" s="22"/>
      <c r="B2" s="22"/>
      <c r="C2" s="22"/>
      <c r="D2" s="22"/>
      <c r="E2" s="22"/>
      <c r="F2" s="22"/>
      <c r="G2" s="22"/>
      <c r="H2" s="22"/>
      <c r="I2" s="22"/>
      <c r="N2" s="26"/>
      <c r="O2" s="26"/>
      <c r="P2" s="26"/>
      <c r="Q2" s="26" t="str">
        <f>'進捗状況 (都道府県別)'!H3</f>
        <v>（5月30日公表時点）</v>
      </c>
    </row>
    <row r="3" spans="1:19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1:19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7"/>
      <c r="O4" s="105" t="s">
        <v>99</v>
      </c>
      <c r="P4" s="106"/>
      <c r="Q4" s="107"/>
    </row>
    <row r="5" spans="1:19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6"/>
      <c r="P5" s="67"/>
      <c r="Q5" s="59" t="s">
        <v>106</v>
      </c>
    </row>
    <row r="6" spans="1:19" x14ac:dyDescent="0.45">
      <c r="A6" s="98"/>
      <c r="B6" s="98"/>
      <c r="C6" s="58" t="s">
        <v>9</v>
      </c>
      <c r="D6" s="58" t="s">
        <v>107</v>
      </c>
      <c r="E6" s="58" t="s">
        <v>9</v>
      </c>
      <c r="F6" s="58" t="s">
        <v>107</v>
      </c>
      <c r="G6" s="58" t="s">
        <v>9</v>
      </c>
      <c r="H6" s="58" t="s">
        <v>107</v>
      </c>
      <c r="I6" s="108" t="s">
        <v>9</v>
      </c>
      <c r="J6" s="109"/>
      <c r="K6" s="109"/>
      <c r="L6" s="109"/>
      <c r="M6" s="109"/>
      <c r="N6" s="110"/>
      <c r="O6" s="58" t="s">
        <v>9</v>
      </c>
      <c r="P6" s="58" t="s">
        <v>107</v>
      </c>
      <c r="Q6" s="62" t="s">
        <v>108</v>
      </c>
      <c r="S6" s="27" t="s">
        <v>109</v>
      </c>
    </row>
    <row r="7" spans="1:19" x14ac:dyDescent="0.45">
      <c r="A7" s="28" t="s">
        <v>13</v>
      </c>
      <c r="B7" s="32">
        <f>C7+E7+G7+O7</f>
        <v>279587367</v>
      </c>
      <c r="C7" s="32">
        <f>SUM(C8:C54)</f>
        <v>103507457</v>
      </c>
      <c r="D7" s="31">
        <f t="shared" ref="D7:D54" si="0">C7/S7</f>
        <v>0.81730377486206029</v>
      </c>
      <c r="E7" s="32">
        <f>SUM(E8:E54)</f>
        <v>101947004</v>
      </c>
      <c r="F7" s="31">
        <f t="shared" ref="F7:F54" si="1">E7/S7</f>
        <v>0.80498230388442027</v>
      </c>
      <c r="G7" s="32">
        <f>SUM(G8:G54)</f>
        <v>74130847</v>
      </c>
      <c r="H7" s="31">
        <f>G7/S7</f>
        <v>0.58534353797158634</v>
      </c>
      <c r="I7" s="32">
        <f t="shared" ref="I7:J7" si="2">SUM(I8:I54)</f>
        <v>1022878</v>
      </c>
      <c r="J7" s="32">
        <f t="shared" si="2"/>
        <v>5231795</v>
      </c>
      <c r="K7" s="32">
        <f>SUM(K8:K54)</f>
        <v>23168742</v>
      </c>
      <c r="L7" s="32">
        <f>SUM(L8:L54)</f>
        <v>25355333</v>
      </c>
      <c r="M7" s="32">
        <f>SUM(M8:M54)</f>
        <v>13646613</v>
      </c>
      <c r="N7" s="32">
        <f>SUM(N8:N54)</f>
        <v>5705486</v>
      </c>
      <c r="O7" s="63">
        <f>SUM(O8:O54)</f>
        <v>2059</v>
      </c>
      <c r="P7" s="64">
        <f>O7/S7</f>
        <v>1.6258040929756223E-5</v>
      </c>
      <c r="Q7" s="63">
        <f t="shared" ref="Q7" si="3">SUM(Q8:Q54)</f>
        <v>2059</v>
      </c>
      <c r="S7" s="1">
        <v>126645025</v>
      </c>
    </row>
    <row r="8" spans="1:19" x14ac:dyDescent="0.45">
      <c r="A8" s="33" t="s">
        <v>14</v>
      </c>
      <c r="B8" s="32">
        <f>C8+E8+G8+O8</f>
        <v>11712143</v>
      </c>
      <c r="C8" s="34">
        <f>SUM(一般接種!D7+一般接種!G7+一般接種!J7+一般接種!M7+医療従事者等!C5)</f>
        <v>4309611</v>
      </c>
      <c r="D8" s="30">
        <f t="shared" si="0"/>
        <v>0.82455296489899843</v>
      </c>
      <c r="E8" s="34">
        <f>SUM(一般接種!E7+一般接種!H7+一般接種!K7+一般接種!N7+医療従事者等!D5)</f>
        <v>4238043</v>
      </c>
      <c r="F8" s="31">
        <f t="shared" si="1"/>
        <v>0.81085994095974001</v>
      </c>
      <c r="G8" s="29">
        <f>SUM(I8:N8)</f>
        <v>3164483</v>
      </c>
      <c r="H8" s="31">
        <f t="shared" ref="H8:H54" si="4">G8/S8</f>
        <v>0.60545692871641488</v>
      </c>
      <c r="I8" s="35">
        <v>41787</v>
      </c>
      <c r="J8" s="35">
        <v>228533</v>
      </c>
      <c r="K8" s="35">
        <v>918697</v>
      </c>
      <c r="L8" s="35">
        <v>1069854</v>
      </c>
      <c r="M8" s="35">
        <v>651642</v>
      </c>
      <c r="N8" s="35">
        <v>253970</v>
      </c>
      <c r="O8" s="35">
        <f>SUM(Q8)</f>
        <v>6</v>
      </c>
      <c r="P8" s="65">
        <f t="shared" ref="P8:P54" si="5">O8/S8</f>
        <v>1.1479731672751881E-6</v>
      </c>
      <c r="Q8" s="35">
        <v>6</v>
      </c>
      <c r="S8" s="1">
        <v>5226603</v>
      </c>
    </row>
    <row r="9" spans="1:19" x14ac:dyDescent="0.45">
      <c r="A9" s="33" t="s">
        <v>15</v>
      </c>
      <c r="B9" s="32">
        <f t="shared" ref="B9:B54" si="6">C9+E9+G9+O9</f>
        <v>2962092</v>
      </c>
      <c r="C9" s="34">
        <f>SUM(一般接種!D8+一般接種!G8+一般接種!J8+一般接種!M8+医療従事者等!C6)</f>
        <v>1089771</v>
      </c>
      <c r="D9" s="30">
        <f t="shared" si="0"/>
        <v>0.8651619740952593</v>
      </c>
      <c r="E9" s="34">
        <f>SUM(一般接種!E8+一般接種!H8+一般接種!K8+一般接種!N8+医療従事者等!D6)</f>
        <v>1071346</v>
      </c>
      <c r="F9" s="31">
        <f t="shared" si="1"/>
        <v>0.850534488712821</v>
      </c>
      <c r="G9" s="29">
        <f t="shared" ref="G9:G54" si="7">SUM(I9:N9)</f>
        <v>800963</v>
      </c>
      <c r="H9" s="31">
        <f t="shared" si="4"/>
        <v>0.63587921706235639</v>
      </c>
      <c r="I9" s="35">
        <v>10615</v>
      </c>
      <c r="J9" s="35">
        <v>43701</v>
      </c>
      <c r="K9" s="35">
        <v>227491</v>
      </c>
      <c r="L9" s="35">
        <v>263170</v>
      </c>
      <c r="M9" s="35">
        <v>180610</v>
      </c>
      <c r="N9" s="35">
        <v>75376</v>
      </c>
      <c r="O9" s="35">
        <f t="shared" ref="O9:O54" si="8">SUM(Q9)</f>
        <v>12</v>
      </c>
      <c r="P9" s="65">
        <f t="shared" si="5"/>
        <v>9.5267204661741874E-6</v>
      </c>
      <c r="Q9" s="35">
        <v>12</v>
      </c>
      <c r="S9" s="1">
        <v>1259615</v>
      </c>
    </row>
    <row r="10" spans="1:19" x14ac:dyDescent="0.45">
      <c r="A10" s="33" t="s">
        <v>16</v>
      </c>
      <c r="B10" s="32">
        <f t="shared" si="6"/>
        <v>2877152</v>
      </c>
      <c r="C10" s="34">
        <f>SUM(一般接種!D9+一般接種!G9+一般接種!J9+一般接種!M9+医療従事者等!C7)</f>
        <v>1055162</v>
      </c>
      <c r="D10" s="30">
        <f t="shared" si="0"/>
        <v>0.86430383438057767</v>
      </c>
      <c r="E10" s="34">
        <f>SUM(一般接種!E9+一般接種!H9+一般接種!K9+一般接種!N9+医療従事者等!D7)</f>
        <v>1036875</v>
      </c>
      <c r="F10" s="31">
        <f t="shared" si="1"/>
        <v>0.849324594965855</v>
      </c>
      <c r="G10" s="29">
        <f t="shared" si="7"/>
        <v>785114</v>
      </c>
      <c r="H10" s="31">
        <f t="shared" si="4"/>
        <v>0.64310223513154652</v>
      </c>
      <c r="I10" s="35">
        <v>10307</v>
      </c>
      <c r="J10" s="35">
        <v>47505</v>
      </c>
      <c r="K10" s="35">
        <v>220706</v>
      </c>
      <c r="L10" s="35">
        <v>256278</v>
      </c>
      <c r="M10" s="35">
        <v>168058</v>
      </c>
      <c r="N10" s="35">
        <v>82260</v>
      </c>
      <c r="O10" s="35">
        <f t="shared" si="8"/>
        <v>1</v>
      </c>
      <c r="P10" s="65">
        <f t="shared" si="5"/>
        <v>8.1911956114850387E-7</v>
      </c>
      <c r="Q10" s="35">
        <v>1</v>
      </c>
      <c r="S10" s="1">
        <v>1220823</v>
      </c>
    </row>
    <row r="11" spans="1:19" x14ac:dyDescent="0.45">
      <c r="A11" s="33" t="s">
        <v>17</v>
      </c>
      <c r="B11" s="32">
        <f t="shared" si="6"/>
        <v>5195959</v>
      </c>
      <c r="C11" s="34">
        <f>SUM(一般接種!D10+一般接種!G10+一般接種!J10+一般接種!M10+医療従事者等!C8)</f>
        <v>1927447</v>
      </c>
      <c r="D11" s="30">
        <f t="shared" si="0"/>
        <v>0.84463465862455955</v>
      </c>
      <c r="E11" s="34">
        <f>SUM(一般接種!E10+一般接種!H10+一般接種!K10+一般接種!N10+医療従事者等!D8)</f>
        <v>1887956</v>
      </c>
      <c r="F11" s="31">
        <f t="shared" si="1"/>
        <v>0.82732914137622926</v>
      </c>
      <c r="G11" s="29">
        <f t="shared" si="7"/>
        <v>1380556</v>
      </c>
      <c r="H11" s="31">
        <f t="shared" si="4"/>
        <v>0.60497925274836994</v>
      </c>
      <c r="I11" s="35">
        <v>18693</v>
      </c>
      <c r="J11" s="35">
        <v>124434</v>
      </c>
      <c r="K11" s="35">
        <v>458967</v>
      </c>
      <c r="L11" s="35">
        <v>392455</v>
      </c>
      <c r="M11" s="35">
        <v>268090</v>
      </c>
      <c r="N11" s="35">
        <v>117917</v>
      </c>
      <c r="O11" s="35">
        <f t="shared" si="8"/>
        <v>0</v>
      </c>
      <c r="P11" s="65">
        <f t="shared" si="5"/>
        <v>0</v>
      </c>
      <c r="Q11" s="35">
        <v>0</v>
      </c>
      <c r="S11" s="1">
        <v>2281989</v>
      </c>
    </row>
    <row r="12" spans="1:19" x14ac:dyDescent="0.45">
      <c r="A12" s="33" t="s">
        <v>18</v>
      </c>
      <c r="B12" s="32">
        <f t="shared" si="6"/>
        <v>2351815</v>
      </c>
      <c r="C12" s="34">
        <f>SUM(一般接種!D11+一般接種!G11+一般接種!J11+一般接種!M11+医療従事者等!C9)</f>
        <v>852072</v>
      </c>
      <c r="D12" s="30">
        <f t="shared" si="0"/>
        <v>0.87725988584230419</v>
      </c>
      <c r="E12" s="34">
        <f>SUM(一般接種!E11+一般接種!H11+一般接種!K11+一般接種!N11+医療従事者等!D9)</f>
        <v>837820</v>
      </c>
      <c r="F12" s="31">
        <f t="shared" si="1"/>
        <v>0.8625865860589238</v>
      </c>
      <c r="G12" s="29">
        <f t="shared" si="7"/>
        <v>661922</v>
      </c>
      <c r="H12" s="31">
        <f t="shared" si="4"/>
        <v>0.68148890957162034</v>
      </c>
      <c r="I12" s="35">
        <v>4869</v>
      </c>
      <c r="J12" s="35">
        <v>29583</v>
      </c>
      <c r="K12" s="35">
        <v>127253</v>
      </c>
      <c r="L12" s="35">
        <v>228987</v>
      </c>
      <c r="M12" s="35">
        <v>188802</v>
      </c>
      <c r="N12" s="35">
        <v>82428</v>
      </c>
      <c r="O12" s="35">
        <f t="shared" si="8"/>
        <v>1</v>
      </c>
      <c r="P12" s="65">
        <f t="shared" si="5"/>
        <v>1.0295607482023869E-6</v>
      </c>
      <c r="Q12" s="35">
        <v>1</v>
      </c>
      <c r="S12" s="1">
        <v>971288</v>
      </c>
    </row>
    <row r="13" spans="1:19" x14ac:dyDescent="0.45">
      <c r="A13" s="33" t="s">
        <v>19</v>
      </c>
      <c r="B13" s="32">
        <f t="shared" si="6"/>
        <v>2563397</v>
      </c>
      <c r="C13" s="34">
        <f>SUM(一般接種!D12+一般接種!G12+一般接種!J12+一般接種!M12+医療従事者等!C10)</f>
        <v>931327</v>
      </c>
      <c r="D13" s="30">
        <f t="shared" si="0"/>
        <v>0.87075550552469139</v>
      </c>
      <c r="E13" s="34">
        <f>SUM(一般接種!E12+一般接種!H12+一般接種!K12+一般接種!N12+医療従事者等!D10)</f>
        <v>918539</v>
      </c>
      <c r="F13" s="31">
        <f t="shared" si="1"/>
        <v>0.85879920939599574</v>
      </c>
      <c r="G13" s="29">
        <f t="shared" si="7"/>
        <v>713531</v>
      </c>
      <c r="H13" s="31">
        <f t="shared" si="4"/>
        <v>0.66712448647203249</v>
      </c>
      <c r="I13" s="35">
        <v>9640</v>
      </c>
      <c r="J13" s="35">
        <v>34626</v>
      </c>
      <c r="K13" s="35">
        <v>192600</v>
      </c>
      <c r="L13" s="35">
        <v>270448</v>
      </c>
      <c r="M13" s="35">
        <v>141705</v>
      </c>
      <c r="N13" s="35">
        <v>64512</v>
      </c>
      <c r="O13" s="35">
        <f t="shared" si="8"/>
        <v>0</v>
      </c>
      <c r="P13" s="65">
        <f t="shared" si="5"/>
        <v>0</v>
      </c>
      <c r="Q13" s="35">
        <v>0</v>
      </c>
      <c r="S13" s="1">
        <v>1069562</v>
      </c>
    </row>
    <row r="14" spans="1:19" x14ac:dyDescent="0.45">
      <c r="A14" s="33" t="s">
        <v>20</v>
      </c>
      <c r="B14" s="32">
        <f t="shared" si="6"/>
        <v>4360646</v>
      </c>
      <c r="C14" s="34">
        <f>SUM(一般接種!D13+一般接種!G13+一般接種!J13+一般接種!M13+医療従事者等!C11)</f>
        <v>1590497</v>
      </c>
      <c r="D14" s="30">
        <f t="shared" si="0"/>
        <v>0.85416036763604164</v>
      </c>
      <c r="E14" s="34">
        <f>SUM(一般接種!E13+一般接種!H13+一般接種!K13+一般接種!N13+医療従事者等!D11)</f>
        <v>1565277</v>
      </c>
      <c r="F14" s="31">
        <f t="shared" si="1"/>
        <v>0.84061622107570166</v>
      </c>
      <c r="G14" s="29">
        <f t="shared" si="7"/>
        <v>1204848</v>
      </c>
      <c r="H14" s="31">
        <f t="shared" si="4"/>
        <v>0.64705146292357008</v>
      </c>
      <c r="I14" s="35">
        <v>18977</v>
      </c>
      <c r="J14" s="35">
        <v>74754</v>
      </c>
      <c r="K14" s="35">
        <v>345131</v>
      </c>
      <c r="L14" s="35">
        <v>417474</v>
      </c>
      <c r="M14" s="35">
        <v>234970</v>
      </c>
      <c r="N14" s="35">
        <v>113542</v>
      </c>
      <c r="O14" s="35">
        <f t="shared" si="8"/>
        <v>24</v>
      </c>
      <c r="P14" s="65">
        <f t="shared" si="5"/>
        <v>1.2888957868681927E-5</v>
      </c>
      <c r="Q14" s="35">
        <v>24</v>
      </c>
      <c r="S14" s="1">
        <v>1862059</v>
      </c>
    </row>
    <row r="15" spans="1:19" x14ac:dyDescent="0.45">
      <c r="A15" s="33" t="s">
        <v>21</v>
      </c>
      <c r="B15" s="32">
        <f t="shared" si="6"/>
        <v>6711558</v>
      </c>
      <c r="C15" s="34">
        <f>SUM(一般接種!D14+一般接種!G14+一般接種!J14+一般接種!M14+医療従事者等!C12)</f>
        <v>2466452</v>
      </c>
      <c r="D15" s="30">
        <f t="shared" si="0"/>
        <v>0.84825573697197931</v>
      </c>
      <c r="E15" s="34">
        <f>SUM(一般接種!E14+一般接種!H14+一般接種!K14+一般接種!N14+医療従事者等!D12)</f>
        <v>2428218</v>
      </c>
      <c r="F15" s="31">
        <f t="shared" si="1"/>
        <v>0.83510639944285381</v>
      </c>
      <c r="G15" s="29">
        <f t="shared" si="7"/>
        <v>1816858</v>
      </c>
      <c r="H15" s="31">
        <f t="shared" si="4"/>
        <v>0.62484906325500611</v>
      </c>
      <c r="I15" s="35">
        <v>21109</v>
      </c>
      <c r="J15" s="35">
        <v>139157</v>
      </c>
      <c r="K15" s="35">
        <v>553254</v>
      </c>
      <c r="L15" s="35">
        <v>591279</v>
      </c>
      <c r="M15" s="35">
        <v>345487</v>
      </c>
      <c r="N15" s="35">
        <v>166572</v>
      </c>
      <c r="O15" s="35">
        <f t="shared" si="8"/>
        <v>30</v>
      </c>
      <c r="P15" s="65">
        <f t="shared" si="5"/>
        <v>1.0317521731280147E-5</v>
      </c>
      <c r="Q15" s="35">
        <v>30</v>
      </c>
      <c r="S15" s="1">
        <v>2907675</v>
      </c>
    </row>
    <row r="16" spans="1:19" x14ac:dyDescent="0.45">
      <c r="A16" s="36" t="s">
        <v>22</v>
      </c>
      <c r="B16" s="32">
        <f t="shared" si="6"/>
        <v>4414696</v>
      </c>
      <c r="C16" s="34">
        <f>SUM(一般接種!D15+一般接種!G15+一般接種!J15+一般接種!M15+医療従事者等!C13)</f>
        <v>1626384</v>
      </c>
      <c r="D16" s="30">
        <f t="shared" si="0"/>
        <v>0.8317393721287859</v>
      </c>
      <c r="E16" s="34">
        <f>SUM(一般接種!E15+一般接種!H15+一般接種!K15+一般接種!N15+医療従事者等!D13)</f>
        <v>1602646</v>
      </c>
      <c r="F16" s="31">
        <f t="shared" si="1"/>
        <v>0.81959966267788553</v>
      </c>
      <c r="G16" s="29">
        <f t="shared" si="7"/>
        <v>1185648</v>
      </c>
      <c r="H16" s="31">
        <f t="shared" si="4"/>
        <v>0.60634519466851045</v>
      </c>
      <c r="I16" s="35">
        <v>14758</v>
      </c>
      <c r="J16" s="35">
        <v>72097</v>
      </c>
      <c r="K16" s="35">
        <v>366562</v>
      </c>
      <c r="L16" s="35">
        <v>347149</v>
      </c>
      <c r="M16" s="35">
        <v>253137</v>
      </c>
      <c r="N16" s="35">
        <v>131945</v>
      </c>
      <c r="O16" s="35">
        <f t="shared" si="8"/>
        <v>18</v>
      </c>
      <c r="P16" s="65">
        <f t="shared" si="5"/>
        <v>9.2052729849273884E-6</v>
      </c>
      <c r="Q16" s="35">
        <v>18</v>
      </c>
      <c r="S16" s="1">
        <v>1955401</v>
      </c>
    </row>
    <row r="17" spans="1:19" x14ac:dyDescent="0.45">
      <c r="A17" s="33" t="s">
        <v>23</v>
      </c>
      <c r="B17" s="32">
        <f t="shared" si="6"/>
        <v>4408251</v>
      </c>
      <c r="C17" s="34">
        <f>SUM(一般接種!D16+一般接種!G16+一般接種!J16+一般接種!M16+医療従事者等!C14)</f>
        <v>1610199</v>
      </c>
      <c r="D17" s="30">
        <f t="shared" si="0"/>
        <v>0.82232683605186863</v>
      </c>
      <c r="E17" s="34">
        <f>SUM(一般接種!E16+一般接種!H16+一般接種!K16+一般接種!N16+医療従事者等!D14)</f>
        <v>1583152</v>
      </c>
      <c r="F17" s="31">
        <f t="shared" si="1"/>
        <v>0.80851396327360026</v>
      </c>
      <c r="G17" s="29">
        <f t="shared" si="7"/>
        <v>1214884</v>
      </c>
      <c r="H17" s="31">
        <f t="shared" si="4"/>
        <v>0.62043990580669739</v>
      </c>
      <c r="I17" s="35">
        <v>16171</v>
      </c>
      <c r="J17" s="35">
        <v>71578</v>
      </c>
      <c r="K17" s="35">
        <v>401852</v>
      </c>
      <c r="L17" s="35">
        <v>435230</v>
      </c>
      <c r="M17" s="35">
        <v>216855</v>
      </c>
      <c r="N17" s="35">
        <v>73198</v>
      </c>
      <c r="O17" s="35">
        <f t="shared" si="8"/>
        <v>16</v>
      </c>
      <c r="P17" s="65">
        <f t="shared" si="5"/>
        <v>8.1711821811030181E-6</v>
      </c>
      <c r="Q17" s="35">
        <v>16</v>
      </c>
      <c r="S17" s="1">
        <v>1958101</v>
      </c>
    </row>
    <row r="18" spans="1:19" x14ac:dyDescent="0.45">
      <c r="A18" s="33" t="s">
        <v>24</v>
      </c>
      <c r="B18" s="32">
        <f t="shared" si="6"/>
        <v>16430450</v>
      </c>
      <c r="C18" s="34">
        <f>SUM(一般接種!D17+一般接種!G17+一般接種!J17+一般接種!M17+医療従事者等!C15)</f>
        <v>6115171</v>
      </c>
      <c r="D18" s="30">
        <f t="shared" si="0"/>
        <v>0.82706751968778158</v>
      </c>
      <c r="E18" s="34">
        <f>SUM(一般接種!E17+一般接種!H17+一般接種!K17+一般接種!N17+医療従事者等!D15)</f>
        <v>6019430</v>
      </c>
      <c r="F18" s="31">
        <f t="shared" si="1"/>
        <v>0.81411869595048503</v>
      </c>
      <c r="G18" s="29">
        <f t="shared" si="7"/>
        <v>4295804</v>
      </c>
      <c r="H18" s="31">
        <f t="shared" si="4"/>
        <v>0.58100091711987301</v>
      </c>
      <c r="I18" s="35">
        <v>49113</v>
      </c>
      <c r="J18" s="35">
        <v>267497</v>
      </c>
      <c r="K18" s="35">
        <v>1311072</v>
      </c>
      <c r="L18" s="35">
        <v>1410342</v>
      </c>
      <c r="M18" s="35">
        <v>833194</v>
      </c>
      <c r="N18" s="35">
        <v>424586</v>
      </c>
      <c r="O18" s="35">
        <f t="shared" si="8"/>
        <v>45</v>
      </c>
      <c r="P18" s="65">
        <f t="shared" si="5"/>
        <v>6.0861811363819869E-6</v>
      </c>
      <c r="Q18" s="35">
        <v>45</v>
      </c>
      <c r="S18" s="1">
        <v>7393799</v>
      </c>
    </row>
    <row r="19" spans="1:19" x14ac:dyDescent="0.45">
      <c r="A19" s="33" t="s">
        <v>25</v>
      </c>
      <c r="B19" s="32">
        <f t="shared" si="6"/>
        <v>14129040</v>
      </c>
      <c r="C19" s="34">
        <f>SUM(一般接種!D18+一般接種!G18+一般接種!J18+一般接種!M18+医療従事者等!C16)</f>
        <v>5218713</v>
      </c>
      <c r="D19" s="30">
        <f t="shared" si="0"/>
        <v>0.82536804361042382</v>
      </c>
      <c r="E19" s="34">
        <f>SUM(一般接種!E18+一般接種!H18+一般接種!K18+一般接種!N18+医療従事者等!D16)</f>
        <v>5146180</v>
      </c>
      <c r="F19" s="31">
        <f t="shared" si="1"/>
        <v>0.81389655240038894</v>
      </c>
      <c r="G19" s="29">
        <f t="shared" si="7"/>
        <v>3764074</v>
      </c>
      <c r="H19" s="31">
        <f t="shared" si="4"/>
        <v>0.59530891876691872</v>
      </c>
      <c r="I19" s="35">
        <v>42893</v>
      </c>
      <c r="J19" s="35">
        <v>211831</v>
      </c>
      <c r="K19" s="35">
        <v>1084205</v>
      </c>
      <c r="L19" s="35">
        <v>1317886</v>
      </c>
      <c r="M19" s="35">
        <v>751409</v>
      </c>
      <c r="N19" s="35">
        <v>355850</v>
      </c>
      <c r="O19" s="35">
        <f t="shared" si="8"/>
        <v>73</v>
      </c>
      <c r="P19" s="65">
        <f t="shared" si="5"/>
        <v>1.154534981777326E-5</v>
      </c>
      <c r="Q19" s="35">
        <v>73</v>
      </c>
      <c r="S19" s="1">
        <v>6322892</v>
      </c>
    </row>
    <row r="20" spans="1:19" x14ac:dyDescent="0.45">
      <c r="A20" s="33" t="s">
        <v>26</v>
      </c>
      <c r="B20" s="32">
        <f t="shared" si="6"/>
        <v>30361077</v>
      </c>
      <c r="C20" s="34">
        <f>SUM(一般接種!D19+一般接種!G19+一般接種!J19+一般接種!M19+医療従事者等!C17)</f>
        <v>11275065</v>
      </c>
      <c r="D20" s="30">
        <f t="shared" si="0"/>
        <v>0.8144764167636267</v>
      </c>
      <c r="E20" s="34">
        <f>SUM(一般接種!E19+一般接種!H19+一般接種!K19+一般接種!N19+医療従事者等!D17)</f>
        <v>11122174</v>
      </c>
      <c r="F20" s="31">
        <f t="shared" si="1"/>
        <v>0.80343203574804878</v>
      </c>
      <c r="G20" s="29">
        <f t="shared" si="7"/>
        <v>7963263</v>
      </c>
      <c r="H20" s="31">
        <f t="shared" si="4"/>
        <v>0.57524190893678828</v>
      </c>
      <c r="I20" s="35">
        <v>101005</v>
      </c>
      <c r="J20" s="35">
        <v>601877</v>
      </c>
      <c r="K20" s="35">
        <v>2625530</v>
      </c>
      <c r="L20" s="35">
        <v>2922843</v>
      </c>
      <c r="M20" s="35">
        <v>1257237</v>
      </c>
      <c r="N20" s="35">
        <v>454771</v>
      </c>
      <c r="O20" s="35">
        <f t="shared" si="8"/>
        <v>575</v>
      </c>
      <c r="P20" s="65">
        <f t="shared" si="5"/>
        <v>4.1536251865429192E-5</v>
      </c>
      <c r="Q20" s="35">
        <v>575</v>
      </c>
      <c r="S20" s="1">
        <v>13843329</v>
      </c>
    </row>
    <row r="21" spans="1:19" x14ac:dyDescent="0.45">
      <c r="A21" s="33" t="s">
        <v>27</v>
      </c>
      <c r="B21" s="32">
        <f t="shared" si="6"/>
        <v>20446798</v>
      </c>
      <c r="C21" s="34">
        <f>SUM(一般接種!D20+一般接種!G20+一般接種!J20+一般接種!M20+医療従事者等!C18)</f>
        <v>7590909</v>
      </c>
      <c r="D21" s="30">
        <f t="shared" si="0"/>
        <v>0.82329060760681483</v>
      </c>
      <c r="E21" s="34">
        <f>SUM(一般接種!E20+一般接種!H20+一般接種!K20+一般接種!N20+医療従事者等!D18)</f>
        <v>7493169</v>
      </c>
      <c r="F21" s="31">
        <f t="shared" si="1"/>
        <v>0.81268997677492238</v>
      </c>
      <c r="G21" s="29">
        <f t="shared" si="7"/>
        <v>5362576</v>
      </c>
      <c r="H21" s="31">
        <f t="shared" si="4"/>
        <v>0.5816113002247455</v>
      </c>
      <c r="I21" s="35">
        <v>49866</v>
      </c>
      <c r="J21" s="35">
        <v>298050</v>
      </c>
      <c r="K21" s="35">
        <v>1446038</v>
      </c>
      <c r="L21" s="35">
        <v>2040263</v>
      </c>
      <c r="M21" s="35">
        <v>1092572</v>
      </c>
      <c r="N21" s="35">
        <v>435787</v>
      </c>
      <c r="O21" s="35">
        <f t="shared" si="8"/>
        <v>144</v>
      </c>
      <c r="P21" s="65">
        <f t="shared" si="5"/>
        <v>1.5617872312180442E-5</v>
      </c>
      <c r="Q21" s="35">
        <v>144</v>
      </c>
      <c r="S21" s="1">
        <v>9220206</v>
      </c>
    </row>
    <row r="22" spans="1:19" x14ac:dyDescent="0.45">
      <c r="A22" s="33" t="s">
        <v>28</v>
      </c>
      <c r="B22" s="32">
        <f t="shared" si="6"/>
        <v>5237099</v>
      </c>
      <c r="C22" s="34">
        <f>SUM(一般接種!D21+一般接種!G21+一般接種!J21+一般接種!M21+医療従事者等!C19)</f>
        <v>1894473</v>
      </c>
      <c r="D22" s="30">
        <f t="shared" si="0"/>
        <v>0.85599821794400255</v>
      </c>
      <c r="E22" s="34">
        <f>SUM(一般接種!E21+一般接種!H21+一般接種!K21+一般接種!N21+医療従事者等!D19)</f>
        <v>1858804</v>
      </c>
      <c r="F22" s="31">
        <f t="shared" si="1"/>
        <v>0.83988154568958429</v>
      </c>
      <c r="G22" s="29">
        <f t="shared" si="7"/>
        <v>1483815</v>
      </c>
      <c r="H22" s="31">
        <f t="shared" si="4"/>
        <v>0.67044660745156048</v>
      </c>
      <c r="I22" s="35">
        <v>16804</v>
      </c>
      <c r="J22" s="35">
        <v>64700</v>
      </c>
      <c r="K22" s="35">
        <v>343703</v>
      </c>
      <c r="L22" s="35">
        <v>566392</v>
      </c>
      <c r="M22" s="35">
        <v>354719</v>
      </c>
      <c r="N22" s="35">
        <v>137497</v>
      </c>
      <c r="O22" s="35">
        <f t="shared" si="8"/>
        <v>7</v>
      </c>
      <c r="P22" s="65">
        <f t="shared" si="5"/>
        <v>3.162878291539662E-6</v>
      </c>
      <c r="Q22" s="35">
        <v>7</v>
      </c>
      <c r="S22" s="1">
        <v>2213174</v>
      </c>
    </row>
    <row r="23" spans="1:19" x14ac:dyDescent="0.45">
      <c r="A23" s="33" t="s">
        <v>29</v>
      </c>
      <c r="B23" s="32">
        <f t="shared" si="6"/>
        <v>2443669</v>
      </c>
      <c r="C23" s="34">
        <f>SUM(一般接種!D22+一般接種!G22+一般接種!J22+一般接種!M22+医療従事者等!C20)</f>
        <v>895477</v>
      </c>
      <c r="D23" s="30">
        <f t="shared" si="0"/>
        <v>0.85472866559635918</v>
      </c>
      <c r="E23" s="34">
        <f>SUM(一般接種!E22+一般接種!H22+一般接種!K22+一般接種!N22+医療従事者等!D20)</f>
        <v>886514</v>
      </c>
      <c r="F23" s="31">
        <f t="shared" si="1"/>
        <v>0.84617352344336116</v>
      </c>
      <c r="G23" s="29">
        <f t="shared" si="7"/>
        <v>661676</v>
      </c>
      <c r="H23" s="31">
        <f t="shared" si="4"/>
        <v>0.63156668963818896</v>
      </c>
      <c r="I23" s="35">
        <v>10195</v>
      </c>
      <c r="J23" s="35">
        <v>39016</v>
      </c>
      <c r="K23" s="35">
        <v>212646</v>
      </c>
      <c r="L23" s="35">
        <v>219158</v>
      </c>
      <c r="M23" s="35">
        <v>126533</v>
      </c>
      <c r="N23" s="35">
        <v>54128</v>
      </c>
      <c r="O23" s="35">
        <f t="shared" si="8"/>
        <v>2</v>
      </c>
      <c r="P23" s="65">
        <f t="shared" si="5"/>
        <v>1.90899077384759E-6</v>
      </c>
      <c r="Q23" s="35">
        <v>2</v>
      </c>
      <c r="S23" s="1">
        <v>1047674</v>
      </c>
    </row>
    <row r="24" spans="1:19" x14ac:dyDescent="0.45">
      <c r="A24" s="33" t="s">
        <v>30</v>
      </c>
      <c r="B24" s="32">
        <f t="shared" si="6"/>
        <v>2532400</v>
      </c>
      <c r="C24" s="34">
        <f>SUM(一般接種!D23+一般接種!G23+一般接種!J23+一般接種!M23+医療従事者等!C21)</f>
        <v>935832</v>
      </c>
      <c r="D24" s="30">
        <f t="shared" si="0"/>
        <v>0.82622791032758403</v>
      </c>
      <c r="E24" s="34">
        <f>SUM(一般接種!E23+一般接種!H23+一般接種!K23+一般接種!N23+医療従事者等!D21)</f>
        <v>922482</v>
      </c>
      <c r="F24" s="31">
        <f t="shared" si="1"/>
        <v>0.81444145442217231</v>
      </c>
      <c r="G24" s="29">
        <f t="shared" si="7"/>
        <v>674073</v>
      </c>
      <c r="H24" s="31">
        <f t="shared" si="4"/>
        <v>0.5951259694028902</v>
      </c>
      <c r="I24" s="35">
        <v>9272</v>
      </c>
      <c r="J24" s="35">
        <v>55215</v>
      </c>
      <c r="K24" s="35">
        <v>203470</v>
      </c>
      <c r="L24" s="35">
        <v>215073</v>
      </c>
      <c r="M24" s="35">
        <v>130488</v>
      </c>
      <c r="N24" s="35">
        <v>60555</v>
      </c>
      <c r="O24" s="35">
        <f t="shared" si="8"/>
        <v>13</v>
      </c>
      <c r="P24" s="65">
        <f t="shared" si="5"/>
        <v>1.147744769815372E-5</v>
      </c>
      <c r="Q24" s="35">
        <v>13</v>
      </c>
      <c r="S24" s="1">
        <v>1132656</v>
      </c>
    </row>
    <row r="25" spans="1:19" x14ac:dyDescent="0.45">
      <c r="A25" s="33" t="s">
        <v>31</v>
      </c>
      <c r="B25" s="32">
        <f t="shared" si="6"/>
        <v>1764255</v>
      </c>
      <c r="C25" s="34">
        <f>SUM(一般接種!D24+一般接種!G24+一般接種!J24+一般接種!M24+医療従事者等!C22)</f>
        <v>647078</v>
      </c>
      <c r="D25" s="30">
        <f t="shared" si="0"/>
        <v>0.83538884793495338</v>
      </c>
      <c r="E25" s="34">
        <f>SUM(一般接種!E24+一般接種!H24+一般接種!K24+一般接種!N24+医療従事者等!D22)</f>
        <v>639706</v>
      </c>
      <c r="F25" s="31">
        <f t="shared" si="1"/>
        <v>0.82587146890649554</v>
      </c>
      <c r="G25" s="29">
        <f t="shared" si="7"/>
        <v>477467</v>
      </c>
      <c r="H25" s="31">
        <f t="shared" si="4"/>
        <v>0.61641812433270549</v>
      </c>
      <c r="I25" s="35">
        <v>7616</v>
      </c>
      <c r="J25" s="35">
        <v>32286</v>
      </c>
      <c r="K25" s="35">
        <v>143683</v>
      </c>
      <c r="L25" s="35">
        <v>171975</v>
      </c>
      <c r="M25" s="35">
        <v>91821</v>
      </c>
      <c r="N25" s="35">
        <v>30086</v>
      </c>
      <c r="O25" s="35">
        <f t="shared" si="8"/>
        <v>4</v>
      </c>
      <c r="P25" s="65">
        <f t="shared" si="5"/>
        <v>5.1640689248279397E-6</v>
      </c>
      <c r="Q25" s="35">
        <v>4</v>
      </c>
      <c r="S25" s="1">
        <v>774583</v>
      </c>
    </row>
    <row r="26" spans="1:19" x14ac:dyDescent="0.45">
      <c r="A26" s="33" t="s">
        <v>32</v>
      </c>
      <c r="B26" s="32">
        <f t="shared" si="6"/>
        <v>1854442</v>
      </c>
      <c r="C26" s="34">
        <f>SUM(一般接種!D25+一般接種!G25+一般接種!J25+一般接種!M25+医療従事者等!C23)</f>
        <v>680630</v>
      </c>
      <c r="D26" s="30">
        <f t="shared" si="0"/>
        <v>0.82902860789990707</v>
      </c>
      <c r="E26" s="34">
        <f>SUM(一般接種!E25+一般接種!H25+一般接種!K25+一般接種!N25+医療従事者等!D23)</f>
        <v>671773</v>
      </c>
      <c r="F26" s="31">
        <f t="shared" si="1"/>
        <v>0.81824050514191893</v>
      </c>
      <c r="G26" s="29">
        <f t="shared" si="7"/>
        <v>501988</v>
      </c>
      <c r="H26" s="31">
        <f t="shared" si="4"/>
        <v>0.61143706980658885</v>
      </c>
      <c r="I26" s="35">
        <v>6266</v>
      </c>
      <c r="J26" s="35">
        <v>37839</v>
      </c>
      <c r="K26" s="35">
        <v>168699</v>
      </c>
      <c r="L26" s="35">
        <v>164611</v>
      </c>
      <c r="M26" s="35">
        <v>96049</v>
      </c>
      <c r="N26" s="35">
        <v>28524</v>
      </c>
      <c r="O26" s="35">
        <f t="shared" si="8"/>
        <v>51</v>
      </c>
      <c r="P26" s="65">
        <f t="shared" si="5"/>
        <v>6.211959361605462E-5</v>
      </c>
      <c r="Q26" s="35">
        <v>51</v>
      </c>
      <c r="S26" s="1">
        <v>820997</v>
      </c>
    </row>
    <row r="27" spans="1:19" x14ac:dyDescent="0.45">
      <c r="A27" s="33" t="s">
        <v>33</v>
      </c>
      <c r="B27" s="32">
        <f t="shared" si="6"/>
        <v>4731450</v>
      </c>
      <c r="C27" s="34">
        <f>SUM(一般接種!D26+一般接種!G26+一般接種!J26+一般接種!M26+医療従事者等!C24)</f>
        <v>1726791</v>
      </c>
      <c r="D27" s="30">
        <f t="shared" si="0"/>
        <v>0.83349913623206029</v>
      </c>
      <c r="E27" s="34">
        <f>SUM(一般接種!E26+一般接種!H26+一般接種!K26+一般接種!N26+医療従事者等!D24)</f>
        <v>1698146</v>
      </c>
      <c r="F27" s="31">
        <f t="shared" si="1"/>
        <v>0.81967257426980356</v>
      </c>
      <c r="G27" s="29">
        <f t="shared" si="7"/>
        <v>1306513</v>
      </c>
      <c r="H27" s="31">
        <f t="shared" si="4"/>
        <v>0.63063651419074906</v>
      </c>
      <c r="I27" s="35">
        <v>14304</v>
      </c>
      <c r="J27" s="35">
        <v>69079</v>
      </c>
      <c r="K27" s="35">
        <v>456626</v>
      </c>
      <c r="L27" s="35">
        <v>431933</v>
      </c>
      <c r="M27" s="35">
        <v>234661</v>
      </c>
      <c r="N27" s="35">
        <v>99910</v>
      </c>
      <c r="O27" s="35">
        <f t="shared" si="8"/>
        <v>0</v>
      </c>
      <c r="P27" s="65">
        <f t="shared" si="5"/>
        <v>0</v>
      </c>
      <c r="Q27" s="35">
        <v>0</v>
      </c>
      <c r="S27" s="1">
        <v>2071737</v>
      </c>
    </row>
    <row r="28" spans="1:19" x14ac:dyDescent="0.45">
      <c r="A28" s="33" t="s">
        <v>34</v>
      </c>
      <c r="B28" s="32">
        <f t="shared" si="6"/>
        <v>4569300</v>
      </c>
      <c r="C28" s="34">
        <f>SUM(一般接種!D27+一般接種!G27+一般接種!J27+一般接種!M27+医療従事者等!C25)</f>
        <v>1667010</v>
      </c>
      <c r="D28" s="30">
        <f t="shared" si="0"/>
        <v>0.82656556876741316</v>
      </c>
      <c r="E28" s="34">
        <f>SUM(一般接種!E27+一般接種!H27+一般接種!K27+一般接種!N27+医療従事者等!D25)</f>
        <v>1651274</v>
      </c>
      <c r="F28" s="31">
        <f t="shared" si="1"/>
        <v>0.81876307460713582</v>
      </c>
      <c r="G28" s="29">
        <f t="shared" si="7"/>
        <v>1250998</v>
      </c>
      <c r="H28" s="31">
        <f t="shared" si="4"/>
        <v>0.6202913440212694</v>
      </c>
      <c r="I28" s="35">
        <v>15451</v>
      </c>
      <c r="J28" s="35">
        <v>85056</v>
      </c>
      <c r="K28" s="35">
        <v>466273</v>
      </c>
      <c r="L28" s="35">
        <v>402943</v>
      </c>
      <c r="M28" s="35">
        <v>191402</v>
      </c>
      <c r="N28" s="35">
        <v>89873</v>
      </c>
      <c r="O28" s="35">
        <f t="shared" si="8"/>
        <v>18</v>
      </c>
      <c r="P28" s="65">
        <f t="shared" si="5"/>
        <v>8.9250695783549219E-6</v>
      </c>
      <c r="Q28" s="35">
        <v>18</v>
      </c>
      <c r="S28" s="1">
        <v>2016791</v>
      </c>
    </row>
    <row r="29" spans="1:19" x14ac:dyDescent="0.45">
      <c r="A29" s="33" t="s">
        <v>35</v>
      </c>
      <c r="B29" s="32">
        <f t="shared" si="6"/>
        <v>8444269</v>
      </c>
      <c r="C29" s="34">
        <f>SUM(一般接種!D28+一般接種!G28+一般接種!J28+一般接種!M28+医療従事者等!C26)</f>
        <v>3131564</v>
      </c>
      <c r="D29" s="30">
        <f t="shared" si="0"/>
        <v>0.84952336514516069</v>
      </c>
      <c r="E29" s="34">
        <f>SUM(一般接種!E28+一般接種!H28+一般接種!K28+一般接種!N28+医療従事者等!D26)</f>
        <v>3092074</v>
      </c>
      <c r="F29" s="31">
        <f t="shared" si="1"/>
        <v>0.83881061021197634</v>
      </c>
      <c r="G29" s="29">
        <f t="shared" si="7"/>
        <v>2220626</v>
      </c>
      <c r="H29" s="31">
        <f t="shared" si="4"/>
        <v>0.60240623287559747</v>
      </c>
      <c r="I29" s="35">
        <v>23507</v>
      </c>
      <c r="J29" s="35">
        <v>114853</v>
      </c>
      <c r="K29" s="35">
        <v>652304</v>
      </c>
      <c r="L29" s="35">
        <v>751912</v>
      </c>
      <c r="M29" s="35">
        <v>450490</v>
      </c>
      <c r="N29" s="35">
        <v>227560</v>
      </c>
      <c r="O29" s="35">
        <f t="shared" si="8"/>
        <v>5</v>
      </c>
      <c r="P29" s="65">
        <f t="shared" si="5"/>
        <v>1.3563883176986973E-6</v>
      </c>
      <c r="Q29" s="35">
        <v>5</v>
      </c>
      <c r="S29" s="1">
        <v>3686260</v>
      </c>
    </row>
    <row r="30" spans="1:19" x14ac:dyDescent="0.45">
      <c r="A30" s="33" t="s">
        <v>36</v>
      </c>
      <c r="B30" s="32">
        <f t="shared" si="6"/>
        <v>16114870</v>
      </c>
      <c r="C30" s="34">
        <f>SUM(一般接種!D29+一般接種!G29+一般接種!J29+一般接種!M29+医療従事者等!C27)</f>
        <v>6002694</v>
      </c>
      <c r="D30" s="30">
        <f t="shared" si="0"/>
        <v>0.79413298562391232</v>
      </c>
      <c r="E30" s="34">
        <f>SUM(一般接種!E29+一般接種!H29+一般接種!K29+一般接種!N29+医療従事者等!D27)</f>
        <v>5891805</v>
      </c>
      <c r="F30" s="31">
        <f t="shared" si="1"/>
        <v>0.77946280376176014</v>
      </c>
      <c r="G30" s="29">
        <f t="shared" si="7"/>
        <v>4220353</v>
      </c>
      <c r="H30" s="31">
        <f t="shared" si="4"/>
        <v>0.55833622841291519</v>
      </c>
      <c r="I30" s="35">
        <v>43061</v>
      </c>
      <c r="J30" s="35">
        <v>373414</v>
      </c>
      <c r="K30" s="35">
        <v>1352301</v>
      </c>
      <c r="L30" s="35">
        <v>1357478</v>
      </c>
      <c r="M30" s="35">
        <v>757506</v>
      </c>
      <c r="N30" s="35">
        <v>336593</v>
      </c>
      <c r="O30" s="35">
        <f t="shared" si="8"/>
        <v>18</v>
      </c>
      <c r="P30" s="65">
        <f t="shared" si="5"/>
        <v>2.3813297398185586E-6</v>
      </c>
      <c r="Q30" s="35">
        <v>18</v>
      </c>
      <c r="S30" s="1">
        <v>7558802</v>
      </c>
    </row>
    <row r="31" spans="1:19" x14ac:dyDescent="0.45">
      <c r="A31" s="33" t="s">
        <v>37</v>
      </c>
      <c r="B31" s="32">
        <f t="shared" si="6"/>
        <v>3992830</v>
      </c>
      <c r="C31" s="34">
        <f>SUM(一般接種!D30+一般接種!G30+一般接種!J30+一般接種!M30+医療従事者等!C28)</f>
        <v>1477482</v>
      </c>
      <c r="D31" s="30">
        <f t="shared" si="0"/>
        <v>0.82056941268729622</v>
      </c>
      <c r="E31" s="34">
        <f>SUM(一般接種!E30+一般接種!H30+一般接種!K30+一般接種!N30+医療従事者等!D28)</f>
        <v>1460126</v>
      </c>
      <c r="F31" s="31">
        <f t="shared" si="1"/>
        <v>0.81093017327415906</v>
      </c>
      <c r="G31" s="29">
        <f t="shared" si="7"/>
        <v>1055207</v>
      </c>
      <c r="H31" s="31">
        <f t="shared" si="4"/>
        <v>0.58604476281506224</v>
      </c>
      <c r="I31" s="35">
        <v>16793</v>
      </c>
      <c r="J31" s="35">
        <v>67304</v>
      </c>
      <c r="K31" s="35">
        <v>346589</v>
      </c>
      <c r="L31" s="35">
        <v>353213</v>
      </c>
      <c r="M31" s="35">
        <v>194262</v>
      </c>
      <c r="N31" s="35">
        <v>77046</v>
      </c>
      <c r="O31" s="35">
        <f t="shared" si="8"/>
        <v>15</v>
      </c>
      <c r="P31" s="65">
        <f t="shared" si="5"/>
        <v>8.3307554273483153E-6</v>
      </c>
      <c r="Q31" s="35">
        <v>15</v>
      </c>
      <c r="S31" s="1">
        <v>1800557</v>
      </c>
    </row>
    <row r="32" spans="1:19" x14ac:dyDescent="0.45">
      <c r="A32" s="33" t="s">
        <v>38</v>
      </c>
      <c r="B32" s="32">
        <f t="shared" si="6"/>
        <v>3115836</v>
      </c>
      <c r="C32" s="34">
        <f>SUM(一般接種!D31+一般接種!G31+一般接種!J31+一般接種!M31+医療従事者等!C29)</f>
        <v>1156143</v>
      </c>
      <c r="D32" s="30">
        <f t="shared" si="0"/>
        <v>0.81484914116642926</v>
      </c>
      <c r="E32" s="34">
        <f>SUM(一般接種!E31+一般接種!H31+一般接種!K31+一般接種!N31+医療従事者等!D29)</f>
        <v>1142723</v>
      </c>
      <c r="F32" s="31">
        <f t="shared" si="1"/>
        <v>0.80539073033450492</v>
      </c>
      <c r="G32" s="29">
        <f t="shared" si="7"/>
        <v>816966</v>
      </c>
      <c r="H32" s="31">
        <f t="shared" si="4"/>
        <v>0.57579732218434321</v>
      </c>
      <c r="I32" s="35">
        <v>8722</v>
      </c>
      <c r="J32" s="35">
        <v>52747</v>
      </c>
      <c r="K32" s="35">
        <v>238361</v>
      </c>
      <c r="L32" s="35">
        <v>285548</v>
      </c>
      <c r="M32" s="35">
        <v>159727</v>
      </c>
      <c r="N32" s="35">
        <v>71861</v>
      </c>
      <c r="O32" s="35">
        <f t="shared" si="8"/>
        <v>4</v>
      </c>
      <c r="P32" s="65">
        <f t="shared" si="5"/>
        <v>2.8191984595899615E-6</v>
      </c>
      <c r="Q32" s="35">
        <v>4</v>
      </c>
      <c r="S32" s="1">
        <v>1418843</v>
      </c>
    </row>
    <row r="33" spans="1:19" x14ac:dyDescent="0.45">
      <c r="A33" s="33" t="s">
        <v>39</v>
      </c>
      <c r="B33" s="32">
        <f t="shared" si="6"/>
        <v>5413604</v>
      </c>
      <c r="C33" s="34">
        <f>SUM(一般接種!D32+一般接種!G32+一般接種!J32+一般接種!M32+医療従事者等!C30)</f>
        <v>2026655</v>
      </c>
      <c r="D33" s="30">
        <f t="shared" si="0"/>
        <v>0.80087783565734139</v>
      </c>
      <c r="E33" s="34">
        <f>SUM(一般接種!E32+一般接種!H32+一般接種!K32+一般接種!N32+医療従事者等!D30)</f>
        <v>1992278</v>
      </c>
      <c r="F33" s="31">
        <f t="shared" si="1"/>
        <v>0.78729299889114668</v>
      </c>
      <c r="G33" s="29">
        <f t="shared" si="7"/>
        <v>1394671</v>
      </c>
      <c r="H33" s="31">
        <f t="shared" si="4"/>
        <v>0.55113529038443143</v>
      </c>
      <c r="I33" s="35">
        <v>25850</v>
      </c>
      <c r="J33" s="35">
        <v>94933</v>
      </c>
      <c r="K33" s="35">
        <v>448401</v>
      </c>
      <c r="L33" s="35">
        <v>472820</v>
      </c>
      <c r="M33" s="35">
        <v>249679</v>
      </c>
      <c r="N33" s="35">
        <v>102988</v>
      </c>
      <c r="O33" s="35">
        <f t="shared" si="8"/>
        <v>0</v>
      </c>
      <c r="P33" s="65">
        <f t="shared" si="5"/>
        <v>0</v>
      </c>
      <c r="Q33" s="35">
        <v>0</v>
      </c>
      <c r="S33" s="1">
        <v>2530542</v>
      </c>
    </row>
    <row r="34" spans="1:19" x14ac:dyDescent="0.45">
      <c r="A34" s="33" t="s">
        <v>40</v>
      </c>
      <c r="B34" s="32">
        <f t="shared" si="6"/>
        <v>18248340</v>
      </c>
      <c r="C34" s="34">
        <f>SUM(一般接種!D33+一般接種!G33+一般接種!J33+一般接種!M33+医療従事者等!C31)</f>
        <v>6894036</v>
      </c>
      <c r="D34" s="30">
        <f t="shared" si="0"/>
        <v>0.77991146795337429</v>
      </c>
      <c r="E34" s="34">
        <f>SUM(一般接種!E33+一般接種!H33+一般接種!K33+一般接種!N33+医療従事者等!D31)</f>
        <v>6800872</v>
      </c>
      <c r="F34" s="31">
        <f t="shared" si="1"/>
        <v>0.76937197091558573</v>
      </c>
      <c r="G34" s="29">
        <f t="shared" si="7"/>
        <v>4553361</v>
      </c>
      <c r="H34" s="31">
        <f t="shared" si="4"/>
        <v>0.51511458043323888</v>
      </c>
      <c r="I34" s="35">
        <v>64548</v>
      </c>
      <c r="J34" s="35">
        <v>368455</v>
      </c>
      <c r="K34" s="35">
        <v>1513245</v>
      </c>
      <c r="L34" s="35">
        <v>1542416</v>
      </c>
      <c r="M34" s="35">
        <v>763701</v>
      </c>
      <c r="N34" s="35">
        <v>300996</v>
      </c>
      <c r="O34" s="35">
        <f t="shared" si="8"/>
        <v>71</v>
      </c>
      <c r="P34" s="65">
        <f t="shared" si="5"/>
        <v>8.0321185187732667E-6</v>
      </c>
      <c r="Q34" s="35">
        <v>71</v>
      </c>
      <c r="S34" s="1">
        <v>8839511</v>
      </c>
    </row>
    <row r="35" spans="1:19" x14ac:dyDescent="0.45">
      <c r="A35" s="33" t="s">
        <v>41</v>
      </c>
      <c r="B35" s="32">
        <f t="shared" si="6"/>
        <v>11886338</v>
      </c>
      <c r="C35" s="34">
        <f>SUM(一般接種!D34+一般接種!G34+一般接種!J34+一般接種!M34+医療従事者等!C32)</f>
        <v>4427907</v>
      </c>
      <c r="D35" s="30">
        <f t="shared" si="0"/>
        <v>0.80163063205775198</v>
      </c>
      <c r="E35" s="34">
        <f>SUM(一般接種!E34+一般接種!H34+一般接種!K34+一般接種!N34+医療従事者等!D32)</f>
        <v>4373359</v>
      </c>
      <c r="F35" s="31">
        <f t="shared" si="1"/>
        <v>0.79175523320283325</v>
      </c>
      <c r="G35" s="29">
        <f t="shared" si="7"/>
        <v>3085047</v>
      </c>
      <c r="H35" s="31">
        <f t="shared" si="4"/>
        <v>0.55851854533933787</v>
      </c>
      <c r="I35" s="35">
        <v>44380</v>
      </c>
      <c r="J35" s="35">
        <v>241331</v>
      </c>
      <c r="K35" s="35">
        <v>1005998</v>
      </c>
      <c r="L35" s="35">
        <v>1031666</v>
      </c>
      <c r="M35" s="35">
        <v>541608</v>
      </c>
      <c r="N35" s="35">
        <v>220064</v>
      </c>
      <c r="O35" s="35">
        <f t="shared" si="8"/>
        <v>25</v>
      </c>
      <c r="P35" s="65">
        <f t="shared" si="5"/>
        <v>4.5260132612188556E-6</v>
      </c>
      <c r="Q35" s="35">
        <v>25</v>
      </c>
      <c r="S35" s="1">
        <v>5523625</v>
      </c>
    </row>
    <row r="36" spans="1:19" x14ac:dyDescent="0.45">
      <c r="A36" s="33" t="s">
        <v>42</v>
      </c>
      <c r="B36" s="32">
        <f t="shared" si="6"/>
        <v>2969080</v>
      </c>
      <c r="C36" s="34">
        <f>SUM(一般接種!D35+一般接種!G35+一般接種!J35+一般接種!M35+医療従事者等!C33)</f>
        <v>1092944</v>
      </c>
      <c r="D36" s="30">
        <f t="shared" si="0"/>
        <v>0.81275548638062856</v>
      </c>
      <c r="E36" s="34">
        <f>SUM(一般接種!E35+一般接種!H35+一般接種!K35+一般接種!N35+医療従事者等!D33)</f>
        <v>1081268</v>
      </c>
      <c r="F36" s="31">
        <f t="shared" si="1"/>
        <v>0.80407276058774235</v>
      </c>
      <c r="G36" s="29">
        <f t="shared" si="7"/>
        <v>794808</v>
      </c>
      <c r="H36" s="31">
        <f t="shared" si="4"/>
        <v>0.59105001044812411</v>
      </c>
      <c r="I36" s="35">
        <v>7529</v>
      </c>
      <c r="J36" s="35">
        <v>53966</v>
      </c>
      <c r="K36" s="35">
        <v>306788</v>
      </c>
      <c r="L36" s="35">
        <v>253027</v>
      </c>
      <c r="M36" s="35">
        <v>130490</v>
      </c>
      <c r="N36" s="35">
        <v>43008</v>
      </c>
      <c r="O36" s="35">
        <f t="shared" si="8"/>
        <v>60</v>
      </c>
      <c r="P36" s="65">
        <f t="shared" si="5"/>
        <v>4.4618323704451196E-5</v>
      </c>
      <c r="Q36" s="35">
        <v>60</v>
      </c>
      <c r="S36" s="1">
        <v>1344739</v>
      </c>
    </row>
    <row r="37" spans="1:19" x14ac:dyDescent="0.45">
      <c r="A37" s="33" t="s">
        <v>43</v>
      </c>
      <c r="B37" s="32">
        <f t="shared" si="6"/>
        <v>2056893</v>
      </c>
      <c r="C37" s="34">
        <f>SUM(一般接種!D36+一般接種!G36+一般接種!J36+一般接種!M36+医療従事者等!C34)</f>
        <v>749268</v>
      </c>
      <c r="D37" s="30">
        <f t="shared" si="0"/>
        <v>0.7933530418283159</v>
      </c>
      <c r="E37" s="34">
        <f>SUM(一般接種!E36+一般接種!H36+一般接種!K36+一般接種!N36+医療従事者等!D34)</f>
        <v>739705</v>
      </c>
      <c r="F37" s="31">
        <f t="shared" si="1"/>
        <v>0.78322737899605266</v>
      </c>
      <c r="G37" s="29">
        <f t="shared" si="7"/>
        <v>567919</v>
      </c>
      <c r="H37" s="31">
        <f t="shared" si="4"/>
        <v>0.60133392345875614</v>
      </c>
      <c r="I37" s="35">
        <v>7665</v>
      </c>
      <c r="J37" s="35">
        <v>44711</v>
      </c>
      <c r="K37" s="35">
        <v>211615</v>
      </c>
      <c r="L37" s="35">
        <v>196140</v>
      </c>
      <c r="M37" s="35">
        <v>83009</v>
      </c>
      <c r="N37" s="35">
        <v>24779</v>
      </c>
      <c r="O37" s="35">
        <f t="shared" si="8"/>
        <v>1</v>
      </c>
      <c r="P37" s="65">
        <f t="shared" si="5"/>
        <v>1.0588374811526928E-6</v>
      </c>
      <c r="Q37" s="35">
        <v>1</v>
      </c>
      <c r="S37" s="1">
        <v>944432</v>
      </c>
    </row>
    <row r="38" spans="1:19" x14ac:dyDescent="0.45">
      <c r="A38" s="33" t="s">
        <v>44</v>
      </c>
      <c r="B38" s="32">
        <f t="shared" si="6"/>
        <v>1209210</v>
      </c>
      <c r="C38" s="34">
        <f>SUM(一般接種!D37+一般接種!G37+一般接種!J37+一般接種!M37+医療従事者等!C35)</f>
        <v>443095</v>
      </c>
      <c r="D38" s="30">
        <f t="shared" si="0"/>
        <v>0.79580558489047892</v>
      </c>
      <c r="E38" s="34">
        <f>SUM(一般接種!E37+一般接種!H37+一般接種!K37+一般接種!N37+医療従事者等!D35)</f>
        <v>436928</v>
      </c>
      <c r="F38" s="31">
        <f t="shared" si="1"/>
        <v>0.7847295559530737</v>
      </c>
      <c r="G38" s="29">
        <f t="shared" si="7"/>
        <v>329182</v>
      </c>
      <c r="H38" s="31">
        <f t="shared" si="4"/>
        <v>0.59121604632283742</v>
      </c>
      <c r="I38" s="35">
        <v>4892</v>
      </c>
      <c r="J38" s="35">
        <v>23054</v>
      </c>
      <c r="K38" s="35">
        <v>107958</v>
      </c>
      <c r="L38" s="35">
        <v>110361</v>
      </c>
      <c r="M38" s="35">
        <v>59579</v>
      </c>
      <c r="N38" s="35">
        <v>23338</v>
      </c>
      <c r="O38" s="35">
        <f t="shared" si="8"/>
        <v>5</v>
      </c>
      <c r="P38" s="65">
        <f t="shared" si="5"/>
        <v>8.980078593647851E-6</v>
      </c>
      <c r="Q38" s="35">
        <v>5</v>
      </c>
      <c r="S38" s="1">
        <v>556788</v>
      </c>
    </row>
    <row r="39" spans="1:19" x14ac:dyDescent="0.45">
      <c r="A39" s="33" t="s">
        <v>45</v>
      </c>
      <c r="B39" s="32">
        <f t="shared" si="6"/>
        <v>1525692</v>
      </c>
      <c r="C39" s="34">
        <f>SUM(一般接種!D38+一般接種!G38+一般接種!J38+一般接種!M38+医療従事者等!C36)</f>
        <v>562716</v>
      </c>
      <c r="D39" s="30">
        <f t="shared" si="0"/>
        <v>0.83636066377830454</v>
      </c>
      <c r="E39" s="34">
        <f>SUM(一般接種!E38+一般接種!H38+一般接種!K38+一般接種!N38+医療従事者等!D36)</f>
        <v>552113</v>
      </c>
      <c r="F39" s="31">
        <f t="shared" si="1"/>
        <v>0.82060150264188525</v>
      </c>
      <c r="G39" s="29">
        <f t="shared" si="7"/>
        <v>410853</v>
      </c>
      <c r="H39" s="31">
        <f t="shared" si="4"/>
        <v>0.61064780065842761</v>
      </c>
      <c r="I39" s="35">
        <v>4863</v>
      </c>
      <c r="J39" s="35">
        <v>30239</v>
      </c>
      <c r="K39" s="35">
        <v>111100</v>
      </c>
      <c r="L39" s="35">
        <v>142263</v>
      </c>
      <c r="M39" s="35">
        <v>81501</v>
      </c>
      <c r="N39" s="35">
        <v>40887</v>
      </c>
      <c r="O39" s="35">
        <f t="shared" si="8"/>
        <v>10</v>
      </c>
      <c r="P39" s="65">
        <f t="shared" si="5"/>
        <v>1.4862926658888402E-5</v>
      </c>
      <c r="Q39" s="35">
        <v>10</v>
      </c>
      <c r="S39" s="1">
        <v>672815</v>
      </c>
    </row>
    <row r="40" spans="1:19" x14ac:dyDescent="0.45">
      <c r="A40" s="33" t="s">
        <v>46</v>
      </c>
      <c r="B40" s="32">
        <f t="shared" si="6"/>
        <v>4075528</v>
      </c>
      <c r="C40" s="34">
        <f>SUM(一般接種!D39+一般接種!G39+一般接種!J39+一般接種!M39+医療従事者等!C37)</f>
        <v>1512369</v>
      </c>
      <c r="D40" s="30">
        <f t="shared" si="0"/>
        <v>0.79859340339034246</v>
      </c>
      <c r="E40" s="34">
        <f>SUM(一般接種!E39+一般接種!H39+一般接種!K39+一般接種!N39+医療従事者等!D37)</f>
        <v>1481247</v>
      </c>
      <c r="F40" s="31">
        <f t="shared" si="1"/>
        <v>0.78215969977679689</v>
      </c>
      <c r="G40" s="29">
        <f t="shared" si="7"/>
        <v>1081876</v>
      </c>
      <c r="H40" s="31">
        <f t="shared" si="4"/>
        <v>0.57127528856140941</v>
      </c>
      <c r="I40" s="35">
        <v>21855</v>
      </c>
      <c r="J40" s="35">
        <v>137815</v>
      </c>
      <c r="K40" s="35">
        <v>361859</v>
      </c>
      <c r="L40" s="35">
        <v>317553</v>
      </c>
      <c r="M40" s="35">
        <v>163150</v>
      </c>
      <c r="N40" s="35">
        <v>79644</v>
      </c>
      <c r="O40" s="35">
        <f t="shared" si="8"/>
        <v>36</v>
      </c>
      <c r="P40" s="65">
        <f t="shared" si="5"/>
        <v>1.9009489431515939E-5</v>
      </c>
      <c r="Q40" s="35">
        <v>36</v>
      </c>
      <c r="S40" s="1">
        <v>1893791</v>
      </c>
    </row>
    <row r="41" spans="1:19" x14ac:dyDescent="0.45">
      <c r="A41" s="33" t="s">
        <v>47</v>
      </c>
      <c r="B41" s="32">
        <f t="shared" si="6"/>
        <v>6071280</v>
      </c>
      <c r="C41" s="34">
        <f>SUM(一般接種!D40+一般接種!G40+一般接種!J40+一般接種!M40+医療従事者等!C38)</f>
        <v>2240567</v>
      </c>
      <c r="D41" s="30">
        <f t="shared" si="0"/>
        <v>0.79666502277565365</v>
      </c>
      <c r="E41" s="34">
        <f>SUM(一般接種!E40+一般接種!H40+一般接種!K40+一般接種!N40+医療従事者等!D38)</f>
        <v>2210723</v>
      </c>
      <c r="F41" s="31">
        <f t="shared" si="1"/>
        <v>0.78605356998726728</v>
      </c>
      <c r="G41" s="29">
        <f t="shared" si="7"/>
        <v>1619984</v>
      </c>
      <c r="H41" s="31">
        <f t="shared" si="4"/>
        <v>0.57600803290247271</v>
      </c>
      <c r="I41" s="35">
        <v>22371</v>
      </c>
      <c r="J41" s="35">
        <v>121040</v>
      </c>
      <c r="K41" s="35">
        <v>544458</v>
      </c>
      <c r="L41" s="35">
        <v>531294</v>
      </c>
      <c r="M41" s="35">
        <v>291133</v>
      </c>
      <c r="N41" s="35">
        <v>109688</v>
      </c>
      <c r="O41" s="35">
        <f t="shared" si="8"/>
        <v>6</v>
      </c>
      <c r="P41" s="65">
        <f t="shared" si="5"/>
        <v>2.1333841552847657E-6</v>
      </c>
      <c r="Q41" s="35">
        <v>6</v>
      </c>
      <c r="S41" s="1">
        <v>2812433</v>
      </c>
    </row>
    <row r="42" spans="1:19" x14ac:dyDescent="0.45">
      <c r="A42" s="33" t="s">
        <v>48</v>
      </c>
      <c r="B42" s="32">
        <f t="shared" si="6"/>
        <v>3075578</v>
      </c>
      <c r="C42" s="34">
        <f>SUM(一般接種!D41+一般接種!G41+一般接種!J41+一般接種!M41+医療従事者等!C39)</f>
        <v>1119694</v>
      </c>
      <c r="D42" s="30">
        <f t="shared" si="0"/>
        <v>0.82566605953794314</v>
      </c>
      <c r="E42" s="34">
        <f>SUM(一般接種!E41+一般接種!H41+一般接種!K41+一般接種!N41+医療従事者等!D39)</f>
        <v>1095564</v>
      </c>
      <c r="F42" s="31">
        <f t="shared" si="1"/>
        <v>0.80787251771611446</v>
      </c>
      <c r="G42" s="29">
        <f t="shared" si="7"/>
        <v>859983</v>
      </c>
      <c r="H42" s="31">
        <f t="shared" si="4"/>
        <v>0.63415430901623027</v>
      </c>
      <c r="I42" s="35">
        <v>44715</v>
      </c>
      <c r="J42" s="35">
        <v>46585</v>
      </c>
      <c r="K42" s="35">
        <v>286731</v>
      </c>
      <c r="L42" s="35">
        <v>309514</v>
      </c>
      <c r="M42" s="35">
        <v>133440</v>
      </c>
      <c r="N42" s="35">
        <v>38998</v>
      </c>
      <c r="O42" s="35">
        <f t="shared" si="8"/>
        <v>337</v>
      </c>
      <c r="P42" s="65">
        <f t="shared" si="5"/>
        <v>2.4850491479304777E-4</v>
      </c>
      <c r="Q42" s="35">
        <v>337</v>
      </c>
      <c r="S42" s="1">
        <v>1356110</v>
      </c>
    </row>
    <row r="43" spans="1:19" x14ac:dyDescent="0.45">
      <c r="A43" s="33" t="s">
        <v>49</v>
      </c>
      <c r="B43" s="32">
        <f t="shared" si="6"/>
        <v>1637655</v>
      </c>
      <c r="C43" s="34">
        <f>SUM(一般接種!D42+一般接種!G42+一般接種!J42+一般接種!M42+医療従事者等!C40)</f>
        <v>598843</v>
      </c>
      <c r="D43" s="30">
        <f t="shared" si="0"/>
        <v>0.81480891871408767</v>
      </c>
      <c r="E43" s="34">
        <f>SUM(一般接種!E42+一般接種!H42+一般接種!K42+一般接種!N42+医療従事者等!D40)</f>
        <v>591086</v>
      </c>
      <c r="F43" s="31">
        <f t="shared" si="1"/>
        <v>0.80425444486624242</v>
      </c>
      <c r="G43" s="29">
        <f t="shared" si="7"/>
        <v>447724</v>
      </c>
      <c r="H43" s="31">
        <f t="shared" si="4"/>
        <v>0.60919056968578778</v>
      </c>
      <c r="I43" s="35">
        <v>7898</v>
      </c>
      <c r="J43" s="35">
        <v>39560</v>
      </c>
      <c r="K43" s="35">
        <v>150291</v>
      </c>
      <c r="L43" s="35">
        <v>159531</v>
      </c>
      <c r="M43" s="35">
        <v>67013</v>
      </c>
      <c r="N43" s="35">
        <v>23431</v>
      </c>
      <c r="O43" s="35">
        <f t="shared" si="8"/>
        <v>2</v>
      </c>
      <c r="P43" s="65">
        <f t="shared" si="5"/>
        <v>2.7212772586941405E-6</v>
      </c>
      <c r="Q43" s="35">
        <v>2</v>
      </c>
      <c r="S43" s="1">
        <v>734949</v>
      </c>
    </row>
    <row r="44" spans="1:19" x14ac:dyDescent="0.45">
      <c r="A44" s="33" t="s">
        <v>50</v>
      </c>
      <c r="B44" s="32">
        <f t="shared" si="6"/>
        <v>2120125</v>
      </c>
      <c r="C44" s="34">
        <f>SUM(一般接種!D43+一般接種!G43+一般接種!J43+一般接種!M43+医療従事者等!C41)</f>
        <v>778597</v>
      </c>
      <c r="D44" s="30">
        <f t="shared" si="0"/>
        <v>0.79946626744539462</v>
      </c>
      <c r="E44" s="34">
        <f>SUM(一般接種!E43+一般接種!H43+一般接種!K43+一般接種!N43+医療従事者等!D41)</f>
        <v>769399</v>
      </c>
      <c r="F44" s="31">
        <f t="shared" si="1"/>
        <v>0.79002172716593966</v>
      </c>
      <c r="G44" s="29">
        <f t="shared" si="7"/>
        <v>572108</v>
      </c>
      <c r="H44" s="31">
        <f t="shared" si="4"/>
        <v>0.58744260167410067</v>
      </c>
      <c r="I44" s="35">
        <v>9379</v>
      </c>
      <c r="J44" s="35">
        <v>48134</v>
      </c>
      <c r="K44" s="35">
        <v>170578</v>
      </c>
      <c r="L44" s="35">
        <v>186775</v>
      </c>
      <c r="M44" s="35">
        <v>113523</v>
      </c>
      <c r="N44" s="35">
        <v>43719</v>
      </c>
      <c r="O44" s="35">
        <f t="shared" si="8"/>
        <v>21</v>
      </c>
      <c r="P44" s="65">
        <f t="shared" si="5"/>
        <v>2.156287735035363E-5</v>
      </c>
      <c r="Q44" s="35">
        <v>21</v>
      </c>
      <c r="S44" s="1">
        <v>973896</v>
      </c>
    </row>
    <row r="45" spans="1:19" x14ac:dyDescent="0.45">
      <c r="A45" s="33" t="s">
        <v>51</v>
      </c>
      <c r="B45" s="32">
        <f t="shared" si="6"/>
        <v>3032966</v>
      </c>
      <c r="C45" s="34">
        <f>SUM(一般接種!D44+一般接種!G44+一般接種!J44+一般接種!M44+医療従事者等!C42)</f>
        <v>1112170</v>
      </c>
      <c r="D45" s="30">
        <f t="shared" si="0"/>
        <v>0.82005192376747416</v>
      </c>
      <c r="E45" s="34">
        <f>SUM(一般接種!E44+一般接種!H44+一般接種!K44+一般接種!N44+医療従事者等!D42)</f>
        <v>1099582</v>
      </c>
      <c r="F45" s="31">
        <f t="shared" si="1"/>
        <v>0.81077023696025496</v>
      </c>
      <c r="G45" s="29">
        <f t="shared" si="7"/>
        <v>821156</v>
      </c>
      <c r="H45" s="31">
        <f t="shared" si="4"/>
        <v>0.60547448457808073</v>
      </c>
      <c r="I45" s="35">
        <v>12468</v>
      </c>
      <c r="J45" s="35">
        <v>58325</v>
      </c>
      <c r="K45" s="35">
        <v>278245</v>
      </c>
      <c r="L45" s="35">
        <v>270987</v>
      </c>
      <c r="M45" s="35">
        <v>141100</v>
      </c>
      <c r="N45" s="35">
        <v>60031</v>
      </c>
      <c r="O45" s="35">
        <f t="shared" si="8"/>
        <v>58</v>
      </c>
      <c r="P45" s="65">
        <f t="shared" si="5"/>
        <v>4.2765954466055997E-5</v>
      </c>
      <c r="Q45" s="35">
        <v>58</v>
      </c>
      <c r="S45" s="1">
        <v>1356219</v>
      </c>
    </row>
    <row r="46" spans="1:19" x14ac:dyDescent="0.45">
      <c r="A46" s="33" t="s">
        <v>52</v>
      </c>
      <c r="B46" s="32">
        <f t="shared" si="6"/>
        <v>1534492</v>
      </c>
      <c r="C46" s="34">
        <f>SUM(一般接種!D45+一般接種!G45+一般接種!J45+一般接種!M45+医療従事者等!C43)</f>
        <v>564812</v>
      </c>
      <c r="D46" s="30">
        <f t="shared" si="0"/>
        <v>0.8055313498781318</v>
      </c>
      <c r="E46" s="34">
        <f>SUM(一般接種!E45+一般接種!H45+一般接種!K45+一般接種!N45+医療従事者等!D43)</f>
        <v>556718</v>
      </c>
      <c r="F46" s="31">
        <f t="shared" si="1"/>
        <v>0.79398773758605301</v>
      </c>
      <c r="G46" s="29">
        <f t="shared" si="7"/>
        <v>412950</v>
      </c>
      <c r="H46" s="31">
        <f t="shared" si="4"/>
        <v>0.58894671312255142</v>
      </c>
      <c r="I46" s="35">
        <v>10588</v>
      </c>
      <c r="J46" s="35">
        <v>33435</v>
      </c>
      <c r="K46" s="35">
        <v>140828</v>
      </c>
      <c r="L46" s="35">
        <v>125044</v>
      </c>
      <c r="M46" s="35">
        <v>73181</v>
      </c>
      <c r="N46" s="35">
        <v>29874</v>
      </c>
      <c r="O46" s="35">
        <f t="shared" si="8"/>
        <v>12</v>
      </c>
      <c r="P46" s="65">
        <f t="shared" si="5"/>
        <v>1.7114325117981879E-5</v>
      </c>
      <c r="Q46" s="35">
        <v>12</v>
      </c>
      <c r="S46" s="1">
        <v>701167</v>
      </c>
    </row>
    <row r="47" spans="1:19" x14ac:dyDescent="0.45">
      <c r="A47" s="33" t="s">
        <v>53</v>
      </c>
      <c r="B47" s="32">
        <f t="shared" si="6"/>
        <v>11046482</v>
      </c>
      <c r="C47" s="34">
        <f>SUM(一般接種!D46+一般接種!G46+一般接種!J46+一般接種!M46+医療従事者等!C44)</f>
        <v>4129651</v>
      </c>
      <c r="D47" s="30">
        <f t="shared" si="0"/>
        <v>0.80591608006760118</v>
      </c>
      <c r="E47" s="34">
        <f>SUM(一般接種!E46+一般接種!H46+一般接種!K46+一般接種!N46+医療従事者等!D44)</f>
        <v>4043351</v>
      </c>
      <c r="F47" s="31">
        <f t="shared" si="1"/>
        <v>0.78907432813509315</v>
      </c>
      <c r="G47" s="29">
        <f t="shared" si="7"/>
        <v>2873475</v>
      </c>
      <c r="H47" s="31">
        <f t="shared" si="4"/>
        <v>0.56076886598219811</v>
      </c>
      <c r="I47" s="35">
        <v>43355</v>
      </c>
      <c r="J47" s="35">
        <v>228159</v>
      </c>
      <c r="K47" s="35">
        <v>926623</v>
      </c>
      <c r="L47" s="35">
        <v>1020197</v>
      </c>
      <c r="M47" s="35">
        <v>488456</v>
      </c>
      <c r="N47" s="35">
        <v>166685</v>
      </c>
      <c r="O47" s="35">
        <f t="shared" si="8"/>
        <v>5</v>
      </c>
      <c r="P47" s="65">
        <f t="shared" si="5"/>
        <v>9.7576778287995909E-7</v>
      </c>
      <c r="Q47" s="35">
        <v>5</v>
      </c>
      <c r="S47" s="1">
        <v>5124170</v>
      </c>
    </row>
    <row r="48" spans="1:19" x14ac:dyDescent="0.45">
      <c r="A48" s="33" t="s">
        <v>54</v>
      </c>
      <c r="B48" s="32">
        <f t="shared" si="6"/>
        <v>1773331</v>
      </c>
      <c r="C48" s="34">
        <f>SUM(一般接種!D47+一般接種!G47+一般接種!J47+一般接種!M47+医療従事者等!C45)</f>
        <v>656861</v>
      </c>
      <c r="D48" s="30">
        <f t="shared" si="0"/>
        <v>0.80279068516857288</v>
      </c>
      <c r="E48" s="34">
        <f>SUM(一般接種!E47+一般接種!H47+一般接種!K47+一般接種!N47+医療従事者等!D45)</f>
        <v>647818</v>
      </c>
      <c r="F48" s="31">
        <f t="shared" si="1"/>
        <v>0.7917386723896449</v>
      </c>
      <c r="G48" s="29">
        <f t="shared" si="7"/>
        <v>468637</v>
      </c>
      <c r="H48" s="31">
        <f t="shared" si="4"/>
        <v>0.57275042714568902</v>
      </c>
      <c r="I48" s="35">
        <v>8391</v>
      </c>
      <c r="J48" s="35">
        <v>56430</v>
      </c>
      <c r="K48" s="35">
        <v>165189</v>
      </c>
      <c r="L48" s="35">
        <v>146331</v>
      </c>
      <c r="M48" s="35">
        <v>62752</v>
      </c>
      <c r="N48" s="35">
        <v>29544</v>
      </c>
      <c r="O48" s="35">
        <f t="shared" si="8"/>
        <v>15</v>
      </c>
      <c r="P48" s="65">
        <f t="shared" si="5"/>
        <v>1.8332433007178981E-5</v>
      </c>
      <c r="Q48" s="35">
        <v>15</v>
      </c>
      <c r="S48" s="1">
        <v>818222</v>
      </c>
    </row>
    <row r="49" spans="1:19" x14ac:dyDescent="0.45">
      <c r="A49" s="33" t="s">
        <v>55</v>
      </c>
      <c r="B49" s="32">
        <f t="shared" si="6"/>
        <v>3009385</v>
      </c>
      <c r="C49" s="34">
        <f>SUM(一般接種!D48+一般接種!G48+一般接種!J48+一般接種!M48+医療従事者等!C46)</f>
        <v>1097625</v>
      </c>
      <c r="D49" s="30">
        <f t="shared" si="0"/>
        <v>0.82161372758316631</v>
      </c>
      <c r="E49" s="34">
        <f>SUM(一般接種!E48+一般接種!H48+一般接種!K48+一般接種!N48+医療従事者等!D46)</f>
        <v>1079097</v>
      </c>
      <c r="F49" s="31">
        <f t="shared" si="1"/>
        <v>0.80774482049316665</v>
      </c>
      <c r="G49" s="29">
        <f t="shared" si="7"/>
        <v>832621</v>
      </c>
      <c r="H49" s="31">
        <f t="shared" si="4"/>
        <v>0.62324823457376011</v>
      </c>
      <c r="I49" s="35">
        <v>14772</v>
      </c>
      <c r="J49" s="35">
        <v>65657</v>
      </c>
      <c r="K49" s="35">
        <v>275859</v>
      </c>
      <c r="L49" s="35">
        <v>301145</v>
      </c>
      <c r="M49" s="35">
        <v>131322</v>
      </c>
      <c r="N49" s="35">
        <v>43866</v>
      </c>
      <c r="O49" s="35">
        <f t="shared" si="8"/>
        <v>42</v>
      </c>
      <c r="P49" s="65">
        <f t="shared" si="5"/>
        <v>3.1438584724740218E-5</v>
      </c>
      <c r="Q49" s="35">
        <v>42</v>
      </c>
      <c r="S49" s="1">
        <v>1335938</v>
      </c>
    </row>
    <row r="50" spans="1:19" x14ac:dyDescent="0.45">
      <c r="A50" s="33" t="s">
        <v>56</v>
      </c>
      <c r="B50" s="32">
        <f t="shared" si="6"/>
        <v>3997807</v>
      </c>
      <c r="C50" s="34">
        <f>SUM(一般接種!D49+一般接種!G49+一般接種!J49+一般接種!M49+医療従事者等!C47)</f>
        <v>1457477</v>
      </c>
      <c r="D50" s="30">
        <f t="shared" si="0"/>
        <v>0.82874997512289295</v>
      </c>
      <c r="E50" s="34">
        <f>SUM(一般接種!E49+一般接種!H49+一般接種!K49+一般接種!N49+医療従事者等!D47)</f>
        <v>1438526</v>
      </c>
      <c r="F50" s="31">
        <f t="shared" si="1"/>
        <v>0.81797406526047045</v>
      </c>
      <c r="G50" s="29">
        <f t="shared" si="7"/>
        <v>1101771</v>
      </c>
      <c r="H50" s="31">
        <f t="shared" si="4"/>
        <v>0.62648857501087485</v>
      </c>
      <c r="I50" s="35">
        <v>20983</v>
      </c>
      <c r="J50" s="35">
        <v>77727</v>
      </c>
      <c r="K50" s="35">
        <v>343962</v>
      </c>
      <c r="L50" s="35">
        <v>429110</v>
      </c>
      <c r="M50" s="35">
        <v>175658</v>
      </c>
      <c r="N50" s="35">
        <v>54331</v>
      </c>
      <c r="O50" s="35">
        <f t="shared" si="8"/>
        <v>33</v>
      </c>
      <c r="P50" s="65">
        <f t="shared" si="5"/>
        <v>1.8764446491474969E-5</v>
      </c>
      <c r="Q50" s="35">
        <v>33</v>
      </c>
      <c r="S50" s="1">
        <v>1758645</v>
      </c>
    </row>
    <row r="51" spans="1:19" x14ac:dyDescent="0.45">
      <c r="A51" s="33" t="s">
        <v>57</v>
      </c>
      <c r="B51" s="32">
        <f t="shared" si="6"/>
        <v>2506294</v>
      </c>
      <c r="C51" s="34">
        <f>SUM(一般接種!D50+一般接種!G50+一般接種!J50+一般接種!M50+医療従事者等!C48)</f>
        <v>924177</v>
      </c>
      <c r="D51" s="30">
        <f t="shared" si="0"/>
        <v>0.80944539961339745</v>
      </c>
      <c r="E51" s="34">
        <f>SUM(一般接種!E50+一般接種!H50+一般接種!K50+一般接種!N50+医療従事者等!D48)</f>
        <v>908157</v>
      </c>
      <c r="F51" s="31">
        <f t="shared" si="1"/>
        <v>0.79541419638954891</v>
      </c>
      <c r="G51" s="29">
        <f t="shared" si="7"/>
        <v>673894</v>
      </c>
      <c r="H51" s="31">
        <f t="shared" si="4"/>
        <v>0.59023368697454148</v>
      </c>
      <c r="I51" s="35">
        <v>19313</v>
      </c>
      <c r="J51" s="35">
        <v>50709</v>
      </c>
      <c r="K51" s="35">
        <v>216325</v>
      </c>
      <c r="L51" s="35">
        <v>218491</v>
      </c>
      <c r="M51" s="35">
        <v>116116</v>
      </c>
      <c r="N51" s="35">
        <v>52940</v>
      </c>
      <c r="O51" s="35">
        <f t="shared" si="8"/>
        <v>66</v>
      </c>
      <c r="P51" s="65">
        <f t="shared" si="5"/>
        <v>5.7806455229338351E-5</v>
      </c>
      <c r="Q51" s="35">
        <v>66</v>
      </c>
      <c r="S51" s="1">
        <v>1141741</v>
      </c>
    </row>
    <row r="52" spans="1:19" x14ac:dyDescent="0.45">
      <c r="A52" s="33" t="s">
        <v>58</v>
      </c>
      <c r="B52" s="32">
        <f t="shared" si="6"/>
        <v>2356550</v>
      </c>
      <c r="C52" s="34">
        <f>SUM(一般接種!D51+一般接種!G51+一般接種!J51+一般接種!M51+医療従事者等!C49)</f>
        <v>869119</v>
      </c>
      <c r="D52" s="30">
        <f t="shared" si="0"/>
        <v>0.79938026619673097</v>
      </c>
      <c r="E52" s="34">
        <f>SUM(一般接種!E51+一般接種!H51+一般接種!K51+一般接種!N51+医療従事者等!D49)</f>
        <v>855909</v>
      </c>
      <c r="F52" s="31">
        <f t="shared" si="1"/>
        <v>0.7872302460999907</v>
      </c>
      <c r="G52" s="29">
        <f t="shared" si="7"/>
        <v>631421</v>
      </c>
      <c r="H52" s="31">
        <f t="shared" si="4"/>
        <v>0.58075532471641522</v>
      </c>
      <c r="I52" s="35">
        <v>10938</v>
      </c>
      <c r="J52" s="35">
        <v>46215</v>
      </c>
      <c r="K52" s="35">
        <v>186497</v>
      </c>
      <c r="L52" s="35">
        <v>215076</v>
      </c>
      <c r="M52" s="35">
        <v>121556</v>
      </c>
      <c r="N52" s="35">
        <v>51139</v>
      </c>
      <c r="O52" s="35">
        <f t="shared" si="8"/>
        <v>101</v>
      </c>
      <c r="P52" s="65">
        <f t="shared" si="5"/>
        <v>9.2895687340709194E-5</v>
      </c>
      <c r="Q52" s="35">
        <v>101</v>
      </c>
      <c r="S52" s="1">
        <v>1087241</v>
      </c>
    </row>
    <row r="53" spans="1:19" x14ac:dyDescent="0.45">
      <c r="A53" s="33" t="s">
        <v>59</v>
      </c>
      <c r="B53" s="32">
        <f t="shared" si="6"/>
        <v>3579813</v>
      </c>
      <c r="C53" s="34">
        <f>SUM(一般接種!D52+一般接種!G52+一般接種!J52+一般接種!M52+医療従事者等!C50)</f>
        <v>1318201</v>
      </c>
      <c r="D53" s="30">
        <f t="shared" si="0"/>
        <v>0.81495341316350922</v>
      </c>
      <c r="E53" s="34">
        <f>SUM(一般接種!E52+一般接種!H52+一般接種!K52+一般接種!N52+医療従事者等!D50)</f>
        <v>1292575</v>
      </c>
      <c r="F53" s="31">
        <f t="shared" si="1"/>
        <v>0.7991106121295789</v>
      </c>
      <c r="G53" s="29">
        <f t="shared" si="7"/>
        <v>968968</v>
      </c>
      <c r="H53" s="31">
        <f t="shared" si="4"/>
        <v>0.59904656334369288</v>
      </c>
      <c r="I53" s="35">
        <v>17252</v>
      </c>
      <c r="J53" s="35">
        <v>70643</v>
      </c>
      <c r="K53" s="35">
        <v>341844</v>
      </c>
      <c r="L53" s="35">
        <v>301496</v>
      </c>
      <c r="M53" s="35">
        <v>170168</v>
      </c>
      <c r="N53" s="35">
        <v>67565</v>
      </c>
      <c r="O53" s="35">
        <f t="shared" si="8"/>
        <v>69</v>
      </c>
      <c r="P53" s="65">
        <f t="shared" si="5"/>
        <v>4.2657975155747975E-5</v>
      </c>
      <c r="Q53" s="35">
        <v>69</v>
      </c>
      <c r="S53" s="1">
        <v>1617517</v>
      </c>
    </row>
    <row r="54" spans="1:19" x14ac:dyDescent="0.45">
      <c r="A54" s="33" t="s">
        <v>60</v>
      </c>
      <c r="B54" s="32">
        <f t="shared" si="6"/>
        <v>2735430</v>
      </c>
      <c r="C54" s="34">
        <f>SUM(一般接種!D53+一般接種!G53+一般接種!J53+一般接種!M53+医療従事者等!C51)</f>
        <v>1056719</v>
      </c>
      <c r="D54" s="37">
        <f t="shared" si="0"/>
        <v>0.7115387464161097</v>
      </c>
      <c r="E54" s="34">
        <f>SUM(一般接種!E53+一般接種!H53+一般接種!K53+一般接種!N53+医療従事者等!D51)</f>
        <v>1034477</v>
      </c>
      <c r="F54" s="31">
        <f t="shared" si="1"/>
        <v>0.69656215869715399</v>
      </c>
      <c r="G54" s="29">
        <f t="shared" si="7"/>
        <v>644232</v>
      </c>
      <c r="H54" s="31">
        <f t="shared" si="4"/>
        <v>0.43379179297537301</v>
      </c>
      <c r="I54" s="35">
        <v>17079</v>
      </c>
      <c r="J54" s="35">
        <v>57940</v>
      </c>
      <c r="K54" s="35">
        <v>210335</v>
      </c>
      <c r="L54" s="35">
        <v>190202</v>
      </c>
      <c r="M54" s="35">
        <v>117052</v>
      </c>
      <c r="N54" s="35">
        <v>51624</v>
      </c>
      <c r="O54" s="35">
        <f t="shared" si="8"/>
        <v>2</v>
      </c>
      <c r="P54" s="65">
        <f t="shared" si="5"/>
        <v>1.3466943367463056E-6</v>
      </c>
      <c r="Q54" s="35">
        <v>2</v>
      </c>
      <c r="S54" s="1">
        <v>1485118</v>
      </c>
    </row>
    <row r="55" spans="1:19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9" x14ac:dyDescent="0.45">
      <c r="A56" s="95" t="s">
        <v>110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</row>
    <row r="57" spans="1:19" x14ac:dyDescent="0.45">
      <c r="A57" s="22" t="s">
        <v>111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9" x14ac:dyDescent="0.45">
      <c r="A58" s="22" t="s">
        <v>112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9" x14ac:dyDescent="0.45">
      <c r="A59" s="24" t="s">
        <v>113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9" x14ac:dyDescent="0.45">
      <c r="A60" s="95" t="s">
        <v>114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</row>
    <row r="61" spans="1:19" x14ac:dyDescent="0.45">
      <c r="A61" s="24" t="s">
        <v>115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N4"/>
    <mergeCell ref="I6:N6"/>
    <mergeCell ref="B3:Q3"/>
    <mergeCell ref="O4:Q4"/>
  </mergeCells>
  <phoneticPr fontId="2"/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D22" sqref="D22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18" t="str">
        <f>'進捗状況 (都道府県別)'!H3</f>
        <v>（5月30日公表時点）</v>
      </c>
      <c r="U2" s="118"/>
    </row>
    <row r="3" spans="1:23" ht="37.5" customHeight="1" x14ac:dyDescent="0.45">
      <c r="A3" s="119" t="s">
        <v>3</v>
      </c>
      <c r="B3" s="132" t="s">
        <v>117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118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13</v>
      </c>
      <c r="C4" s="123" t="s">
        <v>119</v>
      </c>
      <c r="D4" s="123"/>
      <c r="E4" s="123"/>
      <c r="F4" s="124" t="s">
        <v>120</v>
      </c>
      <c r="G4" s="125"/>
      <c r="H4" s="126"/>
      <c r="I4" s="124" t="s">
        <v>121</v>
      </c>
      <c r="J4" s="125"/>
      <c r="K4" s="126"/>
      <c r="L4" s="129" t="s">
        <v>122</v>
      </c>
      <c r="M4" s="130"/>
      <c r="N4" s="131"/>
      <c r="P4" s="98" t="s">
        <v>123</v>
      </c>
      <c r="Q4" s="98"/>
      <c r="R4" s="127" t="s">
        <v>124</v>
      </c>
      <c r="S4" s="127"/>
      <c r="T4" s="128" t="s">
        <v>121</v>
      </c>
      <c r="U4" s="128"/>
      <c r="V4" s="114" t="s">
        <v>125</v>
      </c>
      <c r="W4" s="114"/>
    </row>
    <row r="5" spans="1:23" ht="36" x14ac:dyDescent="0.45">
      <c r="A5" s="121"/>
      <c r="B5" s="122"/>
      <c r="C5" s="38" t="s">
        <v>126</v>
      </c>
      <c r="D5" s="38" t="s">
        <v>96</v>
      </c>
      <c r="E5" s="38" t="s">
        <v>97</v>
      </c>
      <c r="F5" s="38" t="s">
        <v>126</v>
      </c>
      <c r="G5" s="38" t="s">
        <v>96</v>
      </c>
      <c r="H5" s="38" t="s">
        <v>97</v>
      </c>
      <c r="I5" s="38" t="s">
        <v>126</v>
      </c>
      <c r="J5" s="38" t="s">
        <v>96</v>
      </c>
      <c r="K5" s="38" t="s">
        <v>97</v>
      </c>
      <c r="L5" s="68" t="s">
        <v>126</v>
      </c>
      <c r="M5" s="68" t="s">
        <v>96</v>
      </c>
      <c r="N5" s="68" t="s">
        <v>97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193160346</v>
      </c>
      <c r="C6" s="40">
        <f>SUM(C7:C53)</f>
        <v>160738020</v>
      </c>
      <c r="D6" s="40">
        <f>SUM(D7:D53)</f>
        <v>80713043</v>
      </c>
      <c r="E6" s="41">
        <f>SUM(E7:E53)</f>
        <v>80024977</v>
      </c>
      <c r="F6" s="41">
        <f t="shared" ref="F6:T6" si="0">SUM(F7:F53)</f>
        <v>32305017</v>
      </c>
      <c r="G6" s="41">
        <f>SUM(G7:G53)</f>
        <v>16203601</v>
      </c>
      <c r="H6" s="41">
        <f t="shared" ref="H6:N6" si="1">SUM(H7:H53)</f>
        <v>16101416</v>
      </c>
      <c r="I6" s="41">
        <f>SUM(I7:I53)</f>
        <v>117275</v>
      </c>
      <c r="J6" s="41">
        <f t="shared" si="1"/>
        <v>58620</v>
      </c>
      <c r="K6" s="41">
        <f t="shared" si="1"/>
        <v>58655</v>
      </c>
      <c r="L6" s="69">
        <f>SUM(L7:L53)</f>
        <v>34</v>
      </c>
      <c r="M6" s="69">
        <f t="shared" si="1"/>
        <v>29</v>
      </c>
      <c r="N6" s="69">
        <f t="shared" si="1"/>
        <v>5</v>
      </c>
      <c r="O6" s="42"/>
      <c r="P6" s="41">
        <f>SUM(P7:P53)</f>
        <v>176323360</v>
      </c>
      <c r="Q6" s="43">
        <f>C6/P6</f>
        <v>0.91160932958627827</v>
      </c>
      <c r="R6" s="41">
        <f t="shared" si="0"/>
        <v>34260250</v>
      </c>
      <c r="S6" s="44">
        <f>F6/R6</f>
        <v>0.94292998445720622</v>
      </c>
      <c r="T6" s="41">
        <f t="shared" si="0"/>
        <v>202040</v>
      </c>
      <c r="U6" s="44">
        <f>I6/T6</f>
        <v>0.58045436547218376</v>
      </c>
      <c r="V6" s="41">
        <f t="shared" ref="V6" si="2">SUM(V7:V53)</f>
        <v>37270</v>
      </c>
      <c r="W6" s="44">
        <f>K6/V6</f>
        <v>1.5737858867722028</v>
      </c>
    </row>
    <row r="7" spans="1:23" x14ac:dyDescent="0.45">
      <c r="A7" s="45" t="s">
        <v>14</v>
      </c>
      <c r="B7" s="40">
        <v>7925644</v>
      </c>
      <c r="C7" s="40">
        <v>6428122</v>
      </c>
      <c r="D7" s="40">
        <v>3229724</v>
      </c>
      <c r="E7" s="41">
        <v>3198398</v>
      </c>
      <c r="F7" s="46">
        <v>1496664</v>
      </c>
      <c r="G7" s="41">
        <v>750345</v>
      </c>
      <c r="H7" s="41">
        <v>746319</v>
      </c>
      <c r="I7" s="41">
        <v>858</v>
      </c>
      <c r="J7" s="41">
        <v>421</v>
      </c>
      <c r="K7" s="41">
        <v>437</v>
      </c>
      <c r="L7" s="69">
        <v>0</v>
      </c>
      <c r="M7" s="69">
        <v>0</v>
      </c>
      <c r="N7" s="69">
        <v>0</v>
      </c>
      <c r="O7" s="42"/>
      <c r="P7" s="41">
        <v>7418960</v>
      </c>
      <c r="Q7" s="43">
        <v>0.86639999999999995</v>
      </c>
      <c r="R7" s="47">
        <v>1518200</v>
      </c>
      <c r="S7" s="43">
        <v>0.98580000000000001</v>
      </c>
      <c r="T7" s="41">
        <v>900</v>
      </c>
      <c r="U7" s="44">
        <v>0.95330000000000004</v>
      </c>
      <c r="V7" s="41">
        <v>750</v>
      </c>
      <c r="W7" s="44">
        <v>0</v>
      </c>
    </row>
    <row r="8" spans="1:23" x14ac:dyDescent="0.45">
      <c r="A8" s="45" t="s">
        <v>15</v>
      </c>
      <c r="B8" s="40">
        <v>2033482</v>
      </c>
      <c r="C8" s="40">
        <v>1842802</v>
      </c>
      <c r="D8" s="40">
        <v>926302</v>
      </c>
      <c r="E8" s="41">
        <v>916500</v>
      </c>
      <c r="F8" s="46">
        <v>188269</v>
      </c>
      <c r="G8" s="41">
        <v>94584</v>
      </c>
      <c r="H8" s="41">
        <v>93685</v>
      </c>
      <c r="I8" s="41">
        <v>2411</v>
      </c>
      <c r="J8" s="41">
        <v>1213</v>
      </c>
      <c r="K8" s="41">
        <v>1198</v>
      </c>
      <c r="L8" s="69">
        <v>0</v>
      </c>
      <c r="M8" s="69">
        <v>0</v>
      </c>
      <c r="N8" s="69">
        <v>0</v>
      </c>
      <c r="O8" s="42"/>
      <c r="P8" s="41">
        <v>1914955</v>
      </c>
      <c r="Q8" s="43">
        <v>0.96230000000000004</v>
      </c>
      <c r="R8" s="47">
        <v>186500</v>
      </c>
      <c r="S8" s="43">
        <v>1.0095000000000001</v>
      </c>
      <c r="T8" s="41">
        <v>3800</v>
      </c>
      <c r="U8" s="44">
        <v>0.63449999999999995</v>
      </c>
      <c r="V8" s="41">
        <v>200</v>
      </c>
      <c r="W8" s="44">
        <v>0</v>
      </c>
    </row>
    <row r="9" spans="1:23" x14ac:dyDescent="0.45">
      <c r="A9" s="45" t="s">
        <v>16</v>
      </c>
      <c r="B9" s="40">
        <v>1955697</v>
      </c>
      <c r="C9" s="40">
        <v>1711216</v>
      </c>
      <c r="D9" s="40">
        <v>860021</v>
      </c>
      <c r="E9" s="41">
        <v>851195</v>
      </c>
      <c r="F9" s="46">
        <v>244387</v>
      </c>
      <c r="G9" s="41">
        <v>122655</v>
      </c>
      <c r="H9" s="41">
        <v>121732</v>
      </c>
      <c r="I9" s="41">
        <v>94</v>
      </c>
      <c r="J9" s="41">
        <v>48</v>
      </c>
      <c r="K9" s="41">
        <v>46</v>
      </c>
      <c r="L9" s="69">
        <v>0</v>
      </c>
      <c r="M9" s="69">
        <v>0</v>
      </c>
      <c r="N9" s="69">
        <v>0</v>
      </c>
      <c r="O9" s="42"/>
      <c r="P9" s="41">
        <v>1861585</v>
      </c>
      <c r="Q9" s="43">
        <v>0.91920000000000002</v>
      </c>
      <c r="R9" s="47">
        <v>227500</v>
      </c>
      <c r="S9" s="43">
        <v>1.0742</v>
      </c>
      <c r="T9" s="41">
        <v>260</v>
      </c>
      <c r="U9" s="44">
        <v>0.36149999999999999</v>
      </c>
      <c r="V9" s="41">
        <v>0</v>
      </c>
      <c r="W9" s="44">
        <v>0</v>
      </c>
    </row>
    <row r="10" spans="1:23" x14ac:dyDescent="0.45">
      <c r="A10" s="45" t="s">
        <v>17</v>
      </c>
      <c r="B10" s="40">
        <v>3536145</v>
      </c>
      <c r="C10" s="40">
        <v>2794654</v>
      </c>
      <c r="D10" s="40">
        <v>1404815</v>
      </c>
      <c r="E10" s="41">
        <v>1389839</v>
      </c>
      <c r="F10" s="46">
        <v>741441</v>
      </c>
      <c r="G10" s="41">
        <v>371599</v>
      </c>
      <c r="H10" s="41">
        <v>369842</v>
      </c>
      <c r="I10" s="41">
        <v>50</v>
      </c>
      <c r="J10" s="41">
        <v>21</v>
      </c>
      <c r="K10" s="41">
        <v>29</v>
      </c>
      <c r="L10" s="69">
        <v>0</v>
      </c>
      <c r="M10" s="69">
        <v>0</v>
      </c>
      <c r="N10" s="69">
        <v>0</v>
      </c>
      <c r="O10" s="42"/>
      <c r="P10" s="41">
        <v>3139865</v>
      </c>
      <c r="Q10" s="43">
        <v>0.8901</v>
      </c>
      <c r="R10" s="47">
        <v>854400</v>
      </c>
      <c r="S10" s="43">
        <v>0.86780000000000002</v>
      </c>
      <c r="T10" s="41">
        <v>240</v>
      </c>
      <c r="U10" s="44">
        <v>0.20830000000000001</v>
      </c>
      <c r="V10" s="41">
        <v>50</v>
      </c>
      <c r="W10" s="44">
        <v>0</v>
      </c>
    </row>
    <row r="11" spans="1:23" x14ac:dyDescent="0.45">
      <c r="A11" s="45" t="s">
        <v>18</v>
      </c>
      <c r="B11" s="40">
        <v>1579924</v>
      </c>
      <c r="C11" s="40">
        <v>1483689</v>
      </c>
      <c r="D11" s="40">
        <v>745860</v>
      </c>
      <c r="E11" s="41">
        <v>737829</v>
      </c>
      <c r="F11" s="46">
        <v>96173</v>
      </c>
      <c r="G11" s="41">
        <v>48398</v>
      </c>
      <c r="H11" s="41">
        <v>47775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1517855</v>
      </c>
      <c r="Q11" s="43">
        <v>0.97750000000000004</v>
      </c>
      <c r="R11" s="47">
        <v>87900</v>
      </c>
      <c r="S11" s="43">
        <v>1.0941000000000001</v>
      </c>
      <c r="T11" s="41">
        <v>140</v>
      </c>
      <c r="U11" s="44">
        <v>0.44290000000000002</v>
      </c>
      <c r="V11" s="41">
        <v>0</v>
      </c>
      <c r="W11" s="44">
        <v>0</v>
      </c>
    </row>
    <row r="12" spans="1:23" x14ac:dyDescent="0.45">
      <c r="A12" s="45" t="s">
        <v>19</v>
      </c>
      <c r="B12" s="40">
        <v>1735308</v>
      </c>
      <c r="C12" s="40">
        <v>1657370</v>
      </c>
      <c r="D12" s="40">
        <v>832799</v>
      </c>
      <c r="E12" s="41">
        <v>824571</v>
      </c>
      <c r="F12" s="46">
        <v>77777</v>
      </c>
      <c r="G12" s="41">
        <v>38937</v>
      </c>
      <c r="H12" s="41">
        <v>38840</v>
      </c>
      <c r="I12" s="41">
        <v>161</v>
      </c>
      <c r="J12" s="41">
        <v>80</v>
      </c>
      <c r="K12" s="41">
        <v>81</v>
      </c>
      <c r="L12" s="69">
        <v>0</v>
      </c>
      <c r="M12" s="69">
        <v>0</v>
      </c>
      <c r="N12" s="69">
        <v>0</v>
      </c>
      <c r="O12" s="42"/>
      <c r="P12" s="41">
        <v>1722995</v>
      </c>
      <c r="Q12" s="43">
        <v>0.96189999999999998</v>
      </c>
      <c r="R12" s="47">
        <v>61700</v>
      </c>
      <c r="S12" s="43">
        <v>1.2605999999999999</v>
      </c>
      <c r="T12" s="41">
        <v>340</v>
      </c>
      <c r="U12" s="44">
        <v>0.47349999999999998</v>
      </c>
      <c r="V12" s="41">
        <v>140</v>
      </c>
      <c r="W12" s="44">
        <v>0</v>
      </c>
    </row>
    <row r="13" spans="1:23" x14ac:dyDescent="0.45">
      <c r="A13" s="45" t="s">
        <v>20</v>
      </c>
      <c r="B13" s="40">
        <v>2953651</v>
      </c>
      <c r="C13" s="40">
        <v>2745556</v>
      </c>
      <c r="D13" s="40">
        <v>1380746</v>
      </c>
      <c r="E13" s="41">
        <v>1364810</v>
      </c>
      <c r="F13" s="46">
        <v>207842</v>
      </c>
      <c r="G13" s="41">
        <v>104411</v>
      </c>
      <c r="H13" s="41">
        <v>103431</v>
      </c>
      <c r="I13" s="41">
        <v>253</v>
      </c>
      <c r="J13" s="41">
        <v>126</v>
      </c>
      <c r="K13" s="41">
        <v>127</v>
      </c>
      <c r="L13" s="69">
        <v>0</v>
      </c>
      <c r="M13" s="69">
        <v>0</v>
      </c>
      <c r="N13" s="69">
        <v>0</v>
      </c>
      <c r="O13" s="42"/>
      <c r="P13" s="41">
        <v>2899340</v>
      </c>
      <c r="Q13" s="43">
        <v>0.94699999999999995</v>
      </c>
      <c r="R13" s="47">
        <v>178600</v>
      </c>
      <c r="S13" s="43">
        <v>1.1637</v>
      </c>
      <c r="T13" s="41">
        <v>560</v>
      </c>
      <c r="U13" s="44">
        <v>0.45179999999999998</v>
      </c>
      <c r="V13" s="41">
        <v>0</v>
      </c>
      <c r="W13" s="44">
        <v>0</v>
      </c>
    </row>
    <row r="14" spans="1:23" x14ac:dyDescent="0.45">
      <c r="A14" s="45" t="s">
        <v>21</v>
      </c>
      <c r="B14" s="40">
        <v>4622297</v>
      </c>
      <c r="C14" s="40">
        <v>3751377</v>
      </c>
      <c r="D14" s="40">
        <v>1884395</v>
      </c>
      <c r="E14" s="41">
        <v>1866982</v>
      </c>
      <c r="F14" s="46">
        <v>870550</v>
      </c>
      <c r="G14" s="41">
        <v>436689</v>
      </c>
      <c r="H14" s="41">
        <v>433861</v>
      </c>
      <c r="I14" s="41">
        <v>370</v>
      </c>
      <c r="J14" s="41">
        <v>178</v>
      </c>
      <c r="K14" s="41">
        <v>192</v>
      </c>
      <c r="L14" s="69">
        <v>0</v>
      </c>
      <c r="M14" s="69">
        <v>0</v>
      </c>
      <c r="N14" s="69">
        <v>0</v>
      </c>
      <c r="O14" s="42"/>
      <c r="P14" s="41">
        <v>4055105</v>
      </c>
      <c r="Q14" s="43">
        <v>0.92510000000000003</v>
      </c>
      <c r="R14" s="47">
        <v>892500</v>
      </c>
      <c r="S14" s="43">
        <v>0.97540000000000004</v>
      </c>
      <c r="T14" s="41">
        <v>860</v>
      </c>
      <c r="U14" s="44">
        <v>0.43020000000000003</v>
      </c>
      <c r="V14" s="41">
        <v>330</v>
      </c>
      <c r="W14" s="44">
        <v>0</v>
      </c>
    </row>
    <row r="15" spans="1:23" x14ac:dyDescent="0.45">
      <c r="A15" s="48" t="s">
        <v>22</v>
      </c>
      <c r="B15" s="40">
        <v>3068294</v>
      </c>
      <c r="C15" s="40">
        <v>2685374</v>
      </c>
      <c r="D15" s="40">
        <v>1348703</v>
      </c>
      <c r="E15" s="41">
        <v>1336671</v>
      </c>
      <c r="F15" s="46">
        <v>382093</v>
      </c>
      <c r="G15" s="41">
        <v>192096</v>
      </c>
      <c r="H15" s="41">
        <v>189997</v>
      </c>
      <c r="I15" s="41">
        <v>827</v>
      </c>
      <c r="J15" s="41">
        <v>415</v>
      </c>
      <c r="K15" s="41">
        <v>412</v>
      </c>
      <c r="L15" s="69">
        <v>0</v>
      </c>
      <c r="M15" s="69">
        <v>0</v>
      </c>
      <c r="N15" s="69">
        <v>0</v>
      </c>
      <c r="O15" s="42"/>
      <c r="P15" s="41">
        <v>2857950</v>
      </c>
      <c r="Q15" s="43">
        <v>0.93959999999999999</v>
      </c>
      <c r="R15" s="47">
        <v>375900</v>
      </c>
      <c r="S15" s="43">
        <v>1.0165</v>
      </c>
      <c r="T15" s="41">
        <v>1220</v>
      </c>
      <c r="U15" s="44">
        <v>0.67789999999999995</v>
      </c>
      <c r="V15" s="41">
        <v>710</v>
      </c>
      <c r="W15" s="44">
        <v>0</v>
      </c>
    </row>
    <row r="16" spans="1:23" x14ac:dyDescent="0.45">
      <c r="A16" s="45" t="s">
        <v>23</v>
      </c>
      <c r="B16" s="40">
        <v>2999748</v>
      </c>
      <c r="C16" s="40">
        <v>2149024</v>
      </c>
      <c r="D16" s="40">
        <v>1079461</v>
      </c>
      <c r="E16" s="41">
        <v>1069563</v>
      </c>
      <c r="F16" s="46">
        <v>850508</v>
      </c>
      <c r="G16" s="41">
        <v>426538</v>
      </c>
      <c r="H16" s="41">
        <v>423970</v>
      </c>
      <c r="I16" s="41">
        <v>216</v>
      </c>
      <c r="J16" s="41">
        <v>95</v>
      </c>
      <c r="K16" s="41">
        <v>121</v>
      </c>
      <c r="L16" s="69">
        <v>0</v>
      </c>
      <c r="M16" s="69">
        <v>0</v>
      </c>
      <c r="N16" s="69">
        <v>0</v>
      </c>
      <c r="O16" s="42"/>
      <c r="P16" s="41">
        <v>2477195</v>
      </c>
      <c r="Q16" s="43">
        <v>0.86750000000000005</v>
      </c>
      <c r="R16" s="47">
        <v>887500</v>
      </c>
      <c r="S16" s="43">
        <v>0.95830000000000004</v>
      </c>
      <c r="T16" s="41">
        <v>440</v>
      </c>
      <c r="U16" s="44">
        <v>0.4909</v>
      </c>
      <c r="V16" s="41">
        <v>240</v>
      </c>
      <c r="W16" s="44">
        <v>0</v>
      </c>
    </row>
    <row r="17" spans="1:23" x14ac:dyDescent="0.45">
      <c r="A17" s="45" t="s">
        <v>24</v>
      </c>
      <c r="B17" s="40">
        <v>11540416</v>
      </c>
      <c r="C17" s="40">
        <v>9844418</v>
      </c>
      <c r="D17" s="40">
        <v>4949128</v>
      </c>
      <c r="E17" s="41">
        <v>4895290</v>
      </c>
      <c r="F17" s="46">
        <v>1677927</v>
      </c>
      <c r="G17" s="41">
        <v>840353</v>
      </c>
      <c r="H17" s="41">
        <v>837574</v>
      </c>
      <c r="I17" s="41">
        <v>18071</v>
      </c>
      <c r="J17" s="41">
        <v>9061</v>
      </c>
      <c r="K17" s="41">
        <v>9010</v>
      </c>
      <c r="L17" s="69">
        <v>0</v>
      </c>
      <c r="M17" s="69">
        <v>0</v>
      </c>
      <c r="N17" s="69">
        <v>0</v>
      </c>
      <c r="O17" s="42"/>
      <c r="P17" s="41">
        <v>10768710</v>
      </c>
      <c r="Q17" s="43">
        <v>0.91420000000000001</v>
      </c>
      <c r="R17" s="47">
        <v>659400</v>
      </c>
      <c r="S17" s="43">
        <v>2.5446</v>
      </c>
      <c r="T17" s="41">
        <v>37820</v>
      </c>
      <c r="U17" s="44">
        <v>0.4778</v>
      </c>
      <c r="V17" s="41">
        <v>8820</v>
      </c>
      <c r="W17" s="44">
        <v>0</v>
      </c>
    </row>
    <row r="18" spans="1:23" x14ac:dyDescent="0.45">
      <c r="A18" s="45" t="s">
        <v>25</v>
      </c>
      <c r="B18" s="40">
        <v>9854513</v>
      </c>
      <c r="C18" s="40">
        <v>8151191</v>
      </c>
      <c r="D18" s="40">
        <v>4094544</v>
      </c>
      <c r="E18" s="41">
        <v>4056647</v>
      </c>
      <c r="F18" s="46">
        <v>1702513</v>
      </c>
      <c r="G18" s="41">
        <v>853038</v>
      </c>
      <c r="H18" s="41">
        <v>849475</v>
      </c>
      <c r="I18" s="41">
        <v>809</v>
      </c>
      <c r="J18" s="41">
        <v>370</v>
      </c>
      <c r="K18" s="41">
        <v>439</v>
      </c>
      <c r="L18" s="69">
        <v>0</v>
      </c>
      <c r="M18" s="69">
        <v>0</v>
      </c>
      <c r="N18" s="69">
        <v>0</v>
      </c>
      <c r="O18" s="42"/>
      <c r="P18" s="41">
        <v>8762845</v>
      </c>
      <c r="Q18" s="43">
        <v>0.93020000000000003</v>
      </c>
      <c r="R18" s="47">
        <v>643300</v>
      </c>
      <c r="S18" s="43">
        <v>2.6465000000000001</v>
      </c>
      <c r="T18" s="41">
        <v>4560</v>
      </c>
      <c r="U18" s="44">
        <v>0.1774</v>
      </c>
      <c r="V18" s="41">
        <v>620</v>
      </c>
      <c r="W18" s="44">
        <v>0</v>
      </c>
    </row>
    <row r="19" spans="1:23" x14ac:dyDescent="0.45">
      <c r="A19" s="45" t="s">
        <v>26</v>
      </c>
      <c r="B19" s="40">
        <v>21240810</v>
      </c>
      <c r="C19" s="40">
        <v>15867956</v>
      </c>
      <c r="D19" s="40">
        <v>7969354</v>
      </c>
      <c r="E19" s="41">
        <v>7898602</v>
      </c>
      <c r="F19" s="46">
        <v>5359290</v>
      </c>
      <c r="G19" s="41">
        <v>2688524</v>
      </c>
      <c r="H19" s="41">
        <v>2670766</v>
      </c>
      <c r="I19" s="41">
        <v>13564</v>
      </c>
      <c r="J19" s="41">
        <v>6703</v>
      </c>
      <c r="K19" s="41">
        <v>6861</v>
      </c>
      <c r="L19" s="69">
        <v>0</v>
      </c>
      <c r="M19" s="69">
        <v>0</v>
      </c>
      <c r="N19" s="69">
        <v>0</v>
      </c>
      <c r="O19" s="42"/>
      <c r="P19" s="41">
        <v>17678890</v>
      </c>
      <c r="Q19" s="43">
        <v>0.89759999999999995</v>
      </c>
      <c r="R19" s="47">
        <v>10134750</v>
      </c>
      <c r="S19" s="43">
        <v>0.52880000000000005</v>
      </c>
      <c r="T19" s="41">
        <v>43740</v>
      </c>
      <c r="U19" s="44">
        <v>0.31009999999999999</v>
      </c>
      <c r="V19" s="41">
        <v>8560</v>
      </c>
      <c r="W19" s="44">
        <v>0</v>
      </c>
    </row>
    <row r="20" spans="1:23" x14ac:dyDescent="0.45">
      <c r="A20" s="45" t="s">
        <v>27</v>
      </c>
      <c r="B20" s="40">
        <v>14339617</v>
      </c>
      <c r="C20" s="40">
        <v>11000983</v>
      </c>
      <c r="D20" s="40">
        <v>5522273</v>
      </c>
      <c r="E20" s="41">
        <v>5478710</v>
      </c>
      <c r="F20" s="46">
        <v>3332554</v>
      </c>
      <c r="G20" s="41">
        <v>1669178</v>
      </c>
      <c r="H20" s="41">
        <v>1663376</v>
      </c>
      <c r="I20" s="41">
        <v>6080</v>
      </c>
      <c r="J20" s="41">
        <v>3052</v>
      </c>
      <c r="K20" s="41">
        <v>3028</v>
      </c>
      <c r="L20" s="69">
        <v>0</v>
      </c>
      <c r="M20" s="69">
        <v>0</v>
      </c>
      <c r="N20" s="69">
        <v>0</v>
      </c>
      <c r="O20" s="42"/>
      <c r="P20" s="41">
        <v>11833035</v>
      </c>
      <c r="Q20" s="43">
        <v>0.92969999999999997</v>
      </c>
      <c r="R20" s="47">
        <v>1939900</v>
      </c>
      <c r="S20" s="43">
        <v>1.7179</v>
      </c>
      <c r="T20" s="41">
        <v>11640</v>
      </c>
      <c r="U20" s="44">
        <v>0.52229999999999999</v>
      </c>
      <c r="V20" s="41">
        <v>5180</v>
      </c>
      <c r="W20" s="44">
        <v>0</v>
      </c>
    </row>
    <row r="21" spans="1:23" x14ac:dyDescent="0.45">
      <c r="A21" s="45" t="s">
        <v>28</v>
      </c>
      <c r="B21" s="40">
        <v>3533900</v>
      </c>
      <c r="C21" s="40">
        <v>2962380</v>
      </c>
      <c r="D21" s="40">
        <v>1487080</v>
      </c>
      <c r="E21" s="41">
        <v>1475300</v>
      </c>
      <c r="F21" s="46">
        <v>571434</v>
      </c>
      <c r="G21" s="41">
        <v>286685</v>
      </c>
      <c r="H21" s="41">
        <v>284749</v>
      </c>
      <c r="I21" s="41">
        <v>77</v>
      </c>
      <c r="J21" s="41">
        <v>35</v>
      </c>
      <c r="K21" s="41">
        <v>42</v>
      </c>
      <c r="L21" s="69">
        <v>9</v>
      </c>
      <c r="M21" s="69">
        <v>8</v>
      </c>
      <c r="N21" s="69">
        <v>1</v>
      </c>
      <c r="O21" s="42"/>
      <c r="P21" s="41">
        <v>3255605</v>
      </c>
      <c r="Q21" s="43">
        <v>0.90990000000000004</v>
      </c>
      <c r="R21" s="47">
        <v>584800</v>
      </c>
      <c r="S21" s="43">
        <v>0.97709999999999997</v>
      </c>
      <c r="T21" s="41">
        <v>340</v>
      </c>
      <c r="U21" s="44">
        <v>0.22650000000000001</v>
      </c>
      <c r="V21" s="41">
        <v>80</v>
      </c>
      <c r="W21" s="44">
        <v>0.1125</v>
      </c>
    </row>
    <row r="22" spans="1:23" x14ac:dyDescent="0.45">
      <c r="A22" s="45" t="s">
        <v>29</v>
      </c>
      <c r="B22" s="40">
        <v>1673624</v>
      </c>
      <c r="C22" s="40">
        <v>1487445</v>
      </c>
      <c r="D22" s="40">
        <v>746120</v>
      </c>
      <c r="E22" s="41">
        <v>741325</v>
      </c>
      <c r="F22" s="46">
        <v>185963</v>
      </c>
      <c r="G22" s="41">
        <v>93195</v>
      </c>
      <c r="H22" s="41">
        <v>92768</v>
      </c>
      <c r="I22" s="41">
        <v>216</v>
      </c>
      <c r="J22" s="41">
        <v>109</v>
      </c>
      <c r="K22" s="41">
        <v>107</v>
      </c>
      <c r="L22" s="69">
        <v>0</v>
      </c>
      <c r="M22" s="69">
        <v>0</v>
      </c>
      <c r="N22" s="69">
        <v>0</v>
      </c>
      <c r="O22" s="42"/>
      <c r="P22" s="41">
        <v>1594120</v>
      </c>
      <c r="Q22" s="43">
        <v>0.93310000000000004</v>
      </c>
      <c r="R22" s="47">
        <v>176600</v>
      </c>
      <c r="S22" s="43">
        <v>1.0529999999999999</v>
      </c>
      <c r="T22" s="41">
        <v>540</v>
      </c>
      <c r="U22" s="44">
        <v>0.4</v>
      </c>
      <c r="V22" s="41">
        <v>180</v>
      </c>
      <c r="W22" s="44">
        <v>0</v>
      </c>
    </row>
    <row r="23" spans="1:23" x14ac:dyDescent="0.45">
      <c r="A23" s="45" t="s">
        <v>30</v>
      </c>
      <c r="B23" s="40">
        <v>1730471</v>
      </c>
      <c r="C23" s="40">
        <v>1523991</v>
      </c>
      <c r="D23" s="40">
        <v>765248</v>
      </c>
      <c r="E23" s="41">
        <v>758743</v>
      </c>
      <c r="F23" s="46">
        <v>205471</v>
      </c>
      <c r="G23" s="41">
        <v>103084</v>
      </c>
      <c r="H23" s="41">
        <v>102387</v>
      </c>
      <c r="I23" s="41">
        <v>1009</v>
      </c>
      <c r="J23" s="41">
        <v>504</v>
      </c>
      <c r="K23" s="41">
        <v>505</v>
      </c>
      <c r="L23" s="69">
        <v>0</v>
      </c>
      <c r="M23" s="69">
        <v>0</v>
      </c>
      <c r="N23" s="69">
        <v>0</v>
      </c>
      <c r="O23" s="42"/>
      <c r="P23" s="41">
        <v>1614630</v>
      </c>
      <c r="Q23" s="43">
        <v>0.94389999999999996</v>
      </c>
      <c r="R23" s="47">
        <v>220900</v>
      </c>
      <c r="S23" s="43">
        <v>0.93020000000000003</v>
      </c>
      <c r="T23" s="41">
        <v>1180</v>
      </c>
      <c r="U23" s="44">
        <v>0.85509999999999997</v>
      </c>
      <c r="V23" s="41">
        <v>100</v>
      </c>
      <c r="W23" s="44">
        <v>0</v>
      </c>
    </row>
    <row r="24" spans="1:23" x14ac:dyDescent="0.45">
      <c r="A24" s="45" t="s">
        <v>31</v>
      </c>
      <c r="B24" s="40">
        <v>1192388</v>
      </c>
      <c r="C24" s="40">
        <v>1049705</v>
      </c>
      <c r="D24" s="40">
        <v>526913</v>
      </c>
      <c r="E24" s="41">
        <v>522792</v>
      </c>
      <c r="F24" s="46">
        <v>142620</v>
      </c>
      <c r="G24" s="41">
        <v>71579</v>
      </c>
      <c r="H24" s="41">
        <v>71041</v>
      </c>
      <c r="I24" s="41">
        <v>63</v>
      </c>
      <c r="J24" s="41">
        <v>21</v>
      </c>
      <c r="K24" s="41">
        <v>42</v>
      </c>
      <c r="L24" s="69">
        <v>0</v>
      </c>
      <c r="M24" s="69">
        <v>0</v>
      </c>
      <c r="N24" s="69">
        <v>0</v>
      </c>
      <c r="O24" s="42"/>
      <c r="P24" s="41">
        <v>1123470</v>
      </c>
      <c r="Q24" s="43">
        <v>0.93430000000000002</v>
      </c>
      <c r="R24" s="47">
        <v>145200</v>
      </c>
      <c r="S24" s="43">
        <v>0.98219999999999996</v>
      </c>
      <c r="T24" s="41">
        <v>140</v>
      </c>
      <c r="U24" s="44">
        <v>0.45</v>
      </c>
      <c r="V24" s="41">
        <v>80</v>
      </c>
      <c r="W24" s="44">
        <v>0</v>
      </c>
    </row>
    <row r="25" spans="1:23" x14ac:dyDescent="0.45">
      <c r="A25" s="45" t="s">
        <v>32</v>
      </c>
      <c r="B25" s="40">
        <v>1271733</v>
      </c>
      <c r="C25" s="40">
        <v>1121904</v>
      </c>
      <c r="D25" s="40">
        <v>562853</v>
      </c>
      <c r="E25" s="41">
        <v>559051</v>
      </c>
      <c r="F25" s="46">
        <v>149797</v>
      </c>
      <c r="G25" s="41">
        <v>75176</v>
      </c>
      <c r="H25" s="41">
        <v>74621</v>
      </c>
      <c r="I25" s="41">
        <v>32</v>
      </c>
      <c r="J25" s="41">
        <v>12</v>
      </c>
      <c r="K25" s="41">
        <v>20</v>
      </c>
      <c r="L25" s="69">
        <v>0</v>
      </c>
      <c r="M25" s="69">
        <v>0</v>
      </c>
      <c r="N25" s="69">
        <v>0</v>
      </c>
      <c r="O25" s="42"/>
      <c r="P25" s="41">
        <v>1259990</v>
      </c>
      <c r="Q25" s="43">
        <v>0.89039999999999997</v>
      </c>
      <c r="R25" s="47">
        <v>139400</v>
      </c>
      <c r="S25" s="43">
        <v>1.0746</v>
      </c>
      <c r="T25" s="41">
        <v>380</v>
      </c>
      <c r="U25" s="44">
        <v>8.4199999999999997E-2</v>
      </c>
      <c r="V25" s="41">
        <v>30</v>
      </c>
      <c r="W25" s="44">
        <v>0</v>
      </c>
    </row>
    <row r="26" spans="1:23" x14ac:dyDescent="0.45">
      <c r="A26" s="45" t="s">
        <v>33</v>
      </c>
      <c r="B26" s="40">
        <v>3228528</v>
      </c>
      <c r="C26" s="40">
        <v>2938290</v>
      </c>
      <c r="D26" s="40">
        <v>1476279</v>
      </c>
      <c r="E26" s="41">
        <v>1462011</v>
      </c>
      <c r="F26" s="46">
        <v>290116</v>
      </c>
      <c r="G26" s="41">
        <v>145654</v>
      </c>
      <c r="H26" s="41">
        <v>144462</v>
      </c>
      <c r="I26" s="41">
        <v>122</v>
      </c>
      <c r="J26" s="41">
        <v>55</v>
      </c>
      <c r="K26" s="41">
        <v>67</v>
      </c>
      <c r="L26" s="69">
        <v>0</v>
      </c>
      <c r="M26" s="69">
        <v>0</v>
      </c>
      <c r="N26" s="69">
        <v>0</v>
      </c>
      <c r="O26" s="42"/>
      <c r="P26" s="41">
        <v>3157970</v>
      </c>
      <c r="Q26" s="43">
        <v>0.9304</v>
      </c>
      <c r="R26" s="47">
        <v>268100</v>
      </c>
      <c r="S26" s="43">
        <v>1.0821000000000001</v>
      </c>
      <c r="T26" s="41">
        <v>140</v>
      </c>
      <c r="U26" s="44">
        <v>0.87139999999999995</v>
      </c>
      <c r="V26" s="41">
        <v>120</v>
      </c>
      <c r="W26" s="44">
        <v>0</v>
      </c>
    </row>
    <row r="27" spans="1:23" x14ac:dyDescent="0.45">
      <c r="A27" s="45" t="s">
        <v>34</v>
      </c>
      <c r="B27" s="40">
        <v>3116157</v>
      </c>
      <c r="C27" s="40">
        <v>2775279</v>
      </c>
      <c r="D27" s="40">
        <v>1391343</v>
      </c>
      <c r="E27" s="41">
        <v>1383936</v>
      </c>
      <c r="F27" s="46">
        <v>338746</v>
      </c>
      <c r="G27" s="41">
        <v>170526</v>
      </c>
      <c r="H27" s="41">
        <v>168220</v>
      </c>
      <c r="I27" s="41">
        <v>2132</v>
      </c>
      <c r="J27" s="41">
        <v>1065</v>
      </c>
      <c r="K27" s="41">
        <v>1067</v>
      </c>
      <c r="L27" s="69">
        <v>0</v>
      </c>
      <c r="M27" s="69">
        <v>0</v>
      </c>
      <c r="N27" s="69">
        <v>0</v>
      </c>
      <c r="O27" s="42"/>
      <c r="P27" s="41">
        <v>3001325</v>
      </c>
      <c r="Q27" s="43">
        <v>0.92469999999999997</v>
      </c>
      <c r="R27" s="47">
        <v>279600</v>
      </c>
      <c r="S27" s="43">
        <v>1.2115</v>
      </c>
      <c r="T27" s="41">
        <v>2680</v>
      </c>
      <c r="U27" s="44">
        <v>0.79549999999999998</v>
      </c>
      <c r="V27" s="41">
        <v>100</v>
      </c>
      <c r="W27" s="44">
        <v>0</v>
      </c>
    </row>
    <row r="28" spans="1:23" x14ac:dyDescent="0.45">
      <c r="A28" s="45" t="s">
        <v>35</v>
      </c>
      <c r="B28" s="40">
        <v>5912610</v>
      </c>
      <c r="C28" s="40">
        <v>5131298</v>
      </c>
      <c r="D28" s="40">
        <v>2576209</v>
      </c>
      <c r="E28" s="41">
        <v>2555089</v>
      </c>
      <c r="F28" s="46">
        <v>781118</v>
      </c>
      <c r="G28" s="41">
        <v>391578</v>
      </c>
      <c r="H28" s="41">
        <v>389540</v>
      </c>
      <c r="I28" s="41">
        <v>194</v>
      </c>
      <c r="J28" s="41">
        <v>93</v>
      </c>
      <c r="K28" s="41">
        <v>101</v>
      </c>
      <c r="L28" s="69">
        <v>0</v>
      </c>
      <c r="M28" s="69">
        <v>0</v>
      </c>
      <c r="N28" s="69">
        <v>0</v>
      </c>
      <c r="O28" s="42"/>
      <c r="P28" s="41">
        <v>5378420</v>
      </c>
      <c r="Q28" s="43">
        <v>0.95409999999999995</v>
      </c>
      <c r="R28" s="47">
        <v>752600</v>
      </c>
      <c r="S28" s="43">
        <v>1.0379</v>
      </c>
      <c r="T28" s="41">
        <v>1160</v>
      </c>
      <c r="U28" s="44">
        <v>0.16719999999999999</v>
      </c>
      <c r="V28" s="41">
        <v>160</v>
      </c>
      <c r="W28" s="44">
        <v>0</v>
      </c>
    </row>
    <row r="29" spans="1:23" x14ac:dyDescent="0.45">
      <c r="A29" s="45" t="s">
        <v>36</v>
      </c>
      <c r="B29" s="40">
        <v>11210897</v>
      </c>
      <c r="C29" s="40">
        <v>8777731</v>
      </c>
      <c r="D29" s="40">
        <v>4404489</v>
      </c>
      <c r="E29" s="41">
        <v>4373242</v>
      </c>
      <c r="F29" s="46">
        <v>2432432</v>
      </c>
      <c r="G29" s="41">
        <v>1220137</v>
      </c>
      <c r="H29" s="41">
        <v>1212295</v>
      </c>
      <c r="I29" s="41">
        <v>734</v>
      </c>
      <c r="J29" s="41">
        <v>333</v>
      </c>
      <c r="K29" s="41">
        <v>401</v>
      </c>
      <c r="L29" s="69">
        <v>0</v>
      </c>
      <c r="M29" s="69">
        <v>0</v>
      </c>
      <c r="N29" s="69">
        <v>0</v>
      </c>
      <c r="O29" s="42"/>
      <c r="P29" s="41">
        <v>10065310</v>
      </c>
      <c r="Q29" s="43">
        <v>0.87209999999999999</v>
      </c>
      <c r="R29" s="47">
        <v>2709900</v>
      </c>
      <c r="S29" s="43">
        <v>0.89759999999999995</v>
      </c>
      <c r="T29" s="41">
        <v>1540</v>
      </c>
      <c r="U29" s="44">
        <v>0.47660000000000002</v>
      </c>
      <c r="V29" s="41">
        <v>650</v>
      </c>
      <c r="W29" s="44">
        <v>0</v>
      </c>
    </row>
    <row r="30" spans="1:23" x14ac:dyDescent="0.45">
      <c r="A30" s="45" t="s">
        <v>37</v>
      </c>
      <c r="B30" s="40">
        <v>2766880</v>
      </c>
      <c r="C30" s="40">
        <v>2494987</v>
      </c>
      <c r="D30" s="40">
        <v>1251503</v>
      </c>
      <c r="E30" s="41">
        <v>1243484</v>
      </c>
      <c r="F30" s="46">
        <v>271384</v>
      </c>
      <c r="G30" s="41">
        <v>136342</v>
      </c>
      <c r="H30" s="41">
        <v>135042</v>
      </c>
      <c r="I30" s="41">
        <v>509</v>
      </c>
      <c r="J30" s="41">
        <v>254</v>
      </c>
      <c r="K30" s="41">
        <v>255</v>
      </c>
      <c r="L30" s="69">
        <v>0</v>
      </c>
      <c r="M30" s="69">
        <v>0</v>
      </c>
      <c r="N30" s="69">
        <v>0</v>
      </c>
      <c r="O30" s="42"/>
      <c r="P30" s="41">
        <v>2658915</v>
      </c>
      <c r="Q30" s="43">
        <v>0.93830000000000002</v>
      </c>
      <c r="R30" s="47">
        <v>239400</v>
      </c>
      <c r="S30" s="43">
        <v>1.1335999999999999</v>
      </c>
      <c r="T30" s="41">
        <v>880</v>
      </c>
      <c r="U30" s="44">
        <v>0.57840000000000003</v>
      </c>
      <c r="V30" s="41">
        <v>410</v>
      </c>
      <c r="W30" s="44">
        <v>0</v>
      </c>
    </row>
    <row r="31" spans="1:23" x14ac:dyDescent="0.45">
      <c r="A31" s="45" t="s">
        <v>38</v>
      </c>
      <c r="B31" s="40">
        <v>2177712</v>
      </c>
      <c r="C31" s="40">
        <v>1808977</v>
      </c>
      <c r="D31" s="40">
        <v>908271</v>
      </c>
      <c r="E31" s="41">
        <v>900706</v>
      </c>
      <c r="F31" s="46">
        <v>368641</v>
      </c>
      <c r="G31" s="41">
        <v>184701</v>
      </c>
      <c r="H31" s="41">
        <v>183940</v>
      </c>
      <c r="I31" s="41">
        <v>94</v>
      </c>
      <c r="J31" s="41">
        <v>45</v>
      </c>
      <c r="K31" s="41">
        <v>49</v>
      </c>
      <c r="L31" s="69">
        <v>0</v>
      </c>
      <c r="M31" s="69">
        <v>0</v>
      </c>
      <c r="N31" s="69">
        <v>0</v>
      </c>
      <c r="O31" s="42"/>
      <c r="P31" s="41">
        <v>1905990</v>
      </c>
      <c r="Q31" s="43">
        <v>0.94910000000000005</v>
      </c>
      <c r="R31" s="47">
        <v>348300</v>
      </c>
      <c r="S31" s="43">
        <v>1.0584</v>
      </c>
      <c r="T31" s="41">
        <v>240</v>
      </c>
      <c r="U31" s="44">
        <v>0.39169999999999999</v>
      </c>
      <c r="V31" s="41">
        <v>0</v>
      </c>
      <c r="W31" s="44">
        <v>0</v>
      </c>
    </row>
    <row r="32" spans="1:23" x14ac:dyDescent="0.45">
      <c r="A32" s="45" t="s">
        <v>39</v>
      </c>
      <c r="B32" s="40">
        <v>3756119</v>
      </c>
      <c r="C32" s="40">
        <v>3103857</v>
      </c>
      <c r="D32" s="40">
        <v>1557591</v>
      </c>
      <c r="E32" s="41">
        <v>1546266</v>
      </c>
      <c r="F32" s="46">
        <v>651765</v>
      </c>
      <c r="G32" s="41">
        <v>327150</v>
      </c>
      <c r="H32" s="41">
        <v>324615</v>
      </c>
      <c r="I32" s="41">
        <v>497</v>
      </c>
      <c r="J32" s="41">
        <v>251</v>
      </c>
      <c r="K32" s="41">
        <v>246</v>
      </c>
      <c r="L32" s="69">
        <v>0</v>
      </c>
      <c r="M32" s="69">
        <v>0</v>
      </c>
      <c r="N32" s="69">
        <v>0</v>
      </c>
      <c r="O32" s="42"/>
      <c r="P32" s="41">
        <v>3374395</v>
      </c>
      <c r="Q32" s="43">
        <v>0.91979999999999995</v>
      </c>
      <c r="R32" s="47">
        <v>704200</v>
      </c>
      <c r="S32" s="43">
        <v>0.92549999999999999</v>
      </c>
      <c r="T32" s="41">
        <v>1060</v>
      </c>
      <c r="U32" s="44">
        <v>0.46889999999999998</v>
      </c>
      <c r="V32" s="41">
        <v>420</v>
      </c>
      <c r="W32" s="44">
        <v>0</v>
      </c>
    </row>
    <row r="33" spans="1:23" x14ac:dyDescent="0.45">
      <c r="A33" s="45" t="s">
        <v>40</v>
      </c>
      <c r="B33" s="40">
        <v>12906059</v>
      </c>
      <c r="C33" s="40">
        <v>9968262</v>
      </c>
      <c r="D33" s="40">
        <v>5001263</v>
      </c>
      <c r="E33" s="41">
        <v>4966999</v>
      </c>
      <c r="F33" s="46">
        <v>2873900</v>
      </c>
      <c r="G33" s="41">
        <v>1440638</v>
      </c>
      <c r="H33" s="41">
        <v>1433262</v>
      </c>
      <c r="I33" s="41">
        <v>63897</v>
      </c>
      <c r="J33" s="41">
        <v>32157</v>
      </c>
      <c r="K33" s="41">
        <v>31740</v>
      </c>
      <c r="L33" s="69">
        <v>0</v>
      </c>
      <c r="M33" s="69">
        <v>0</v>
      </c>
      <c r="N33" s="69">
        <v>0</v>
      </c>
      <c r="O33" s="42"/>
      <c r="P33" s="41">
        <v>11493565</v>
      </c>
      <c r="Q33" s="43">
        <v>0.86729999999999996</v>
      </c>
      <c r="R33" s="47">
        <v>3481600</v>
      </c>
      <c r="S33" s="43">
        <v>0.82550000000000001</v>
      </c>
      <c r="T33" s="41">
        <v>72720</v>
      </c>
      <c r="U33" s="44">
        <v>0.87870000000000004</v>
      </c>
      <c r="V33" s="41">
        <v>7000</v>
      </c>
      <c r="W33" s="44">
        <v>0</v>
      </c>
    </row>
    <row r="34" spans="1:23" x14ac:dyDescent="0.45">
      <c r="A34" s="45" t="s">
        <v>41</v>
      </c>
      <c r="B34" s="40">
        <v>8297441</v>
      </c>
      <c r="C34" s="40">
        <v>6909160</v>
      </c>
      <c r="D34" s="40">
        <v>3465023</v>
      </c>
      <c r="E34" s="41">
        <v>3444137</v>
      </c>
      <c r="F34" s="46">
        <v>1387160</v>
      </c>
      <c r="G34" s="41">
        <v>696624</v>
      </c>
      <c r="H34" s="41">
        <v>690536</v>
      </c>
      <c r="I34" s="41">
        <v>1121</v>
      </c>
      <c r="J34" s="41">
        <v>547</v>
      </c>
      <c r="K34" s="41">
        <v>574</v>
      </c>
      <c r="L34" s="69">
        <v>0</v>
      </c>
      <c r="M34" s="69">
        <v>0</v>
      </c>
      <c r="N34" s="69">
        <v>0</v>
      </c>
      <c r="O34" s="42"/>
      <c r="P34" s="41">
        <v>7596675</v>
      </c>
      <c r="Q34" s="43">
        <v>0.90949999999999998</v>
      </c>
      <c r="R34" s="47">
        <v>1135400</v>
      </c>
      <c r="S34" s="43">
        <v>1.2217</v>
      </c>
      <c r="T34" s="41">
        <v>2540</v>
      </c>
      <c r="U34" s="44">
        <v>0.44130000000000003</v>
      </c>
      <c r="V34" s="41">
        <v>620</v>
      </c>
      <c r="W34" s="44">
        <v>0</v>
      </c>
    </row>
    <row r="35" spans="1:23" x14ac:dyDescent="0.45">
      <c r="A35" s="45" t="s">
        <v>42</v>
      </c>
      <c r="B35" s="40">
        <v>2036085</v>
      </c>
      <c r="C35" s="40">
        <v>1813782</v>
      </c>
      <c r="D35" s="40">
        <v>909614</v>
      </c>
      <c r="E35" s="41">
        <v>904168</v>
      </c>
      <c r="F35" s="46">
        <v>222098</v>
      </c>
      <c r="G35" s="41">
        <v>111296</v>
      </c>
      <c r="H35" s="41">
        <v>110802</v>
      </c>
      <c r="I35" s="41">
        <v>205</v>
      </c>
      <c r="J35" s="41">
        <v>95</v>
      </c>
      <c r="K35" s="41">
        <v>110</v>
      </c>
      <c r="L35" s="69">
        <v>0</v>
      </c>
      <c r="M35" s="69">
        <v>0</v>
      </c>
      <c r="N35" s="69">
        <v>0</v>
      </c>
      <c r="O35" s="42"/>
      <c r="P35" s="41">
        <v>1963300</v>
      </c>
      <c r="Q35" s="43">
        <v>0.92379999999999995</v>
      </c>
      <c r="R35" s="47">
        <v>127300</v>
      </c>
      <c r="S35" s="43">
        <v>1.7446999999999999</v>
      </c>
      <c r="T35" s="41">
        <v>800</v>
      </c>
      <c r="U35" s="44">
        <v>0.25629999999999997</v>
      </c>
      <c r="V35" s="41">
        <v>170</v>
      </c>
      <c r="W35" s="44">
        <v>0</v>
      </c>
    </row>
    <row r="36" spans="1:23" x14ac:dyDescent="0.45">
      <c r="A36" s="45" t="s">
        <v>43</v>
      </c>
      <c r="B36" s="40">
        <v>1386984</v>
      </c>
      <c r="C36" s="40">
        <v>1324639</v>
      </c>
      <c r="D36" s="40">
        <v>664264</v>
      </c>
      <c r="E36" s="41">
        <v>660375</v>
      </c>
      <c r="F36" s="46">
        <v>62270</v>
      </c>
      <c r="G36" s="41">
        <v>31201</v>
      </c>
      <c r="H36" s="41">
        <v>31069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1398045</v>
      </c>
      <c r="Q36" s="43">
        <v>0.94750000000000001</v>
      </c>
      <c r="R36" s="47">
        <v>48100</v>
      </c>
      <c r="S36" s="43">
        <v>1.2946</v>
      </c>
      <c r="T36" s="41">
        <v>160</v>
      </c>
      <c r="U36" s="44">
        <v>0.46879999999999999</v>
      </c>
      <c r="V36" s="41">
        <v>70</v>
      </c>
      <c r="W36" s="44">
        <v>0</v>
      </c>
    </row>
    <row r="37" spans="1:23" x14ac:dyDescent="0.45">
      <c r="A37" s="45" t="s">
        <v>44</v>
      </c>
      <c r="B37" s="40">
        <v>815216</v>
      </c>
      <c r="C37" s="40">
        <v>715211</v>
      </c>
      <c r="D37" s="40">
        <v>359149</v>
      </c>
      <c r="E37" s="41">
        <v>356062</v>
      </c>
      <c r="F37" s="46">
        <v>99928</v>
      </c>
      <c r="G37" s="41">
        <v>50169</v>
      </c>
      <c r="H37" s="41">
        <v>49759</v>
      </c>
      <c r="I37" s="41">
        <v>63</v>
      </c>
      <c r="J37" s="41">
        <v>30</v>
      </c>
      <c r="K37" s="41">
        <v>33</v>
      </c>
      <c r="L37" s="69">
        <v>14</v>
      </c>
      <c r="M37" s="69">
        <v>13</v>
      </c>
      <c r="N37" s="69">
        <v>1</v>
      </c>
      <c r="O37" s="42"/>
      <c r="P37" s="41">
        <v>820960</v>
      </c>
      <c r="Q37" s="43">
        <v>0.87119999999999997</v>
      </c>
      <c r="R37" s="47">
        <v>110800</v>
      </c>
      <c r="S37" s="43">
        <v>0.90190000000000003</v>
      </c>
      <c r="T37" s="41">
        <v>440</v>
      </c>
      <c r="U37" s="44">
        <v>0.14319999999999999</v>
      </c>
      <c r="V37" s="41">
        <v>60</v>
      </c>
      <c r="W37" s="44">
        <v>0.23330000000000001</v>
      </c>
    </row>
    <row r="38" spans="1:23" x14ac:dyDescent="0.45">
      <c r="A38" s="45" t="s">
        <v>45</v>
      </c>
      <c r="B38" s="40">
        <v>1038862</v>
      </c>
      <c r="C38" s="40">
        <v>983365</v>
      </c>
      <c r="D38" s="40">
        <v>493976</v>
      </c>
      <c r="E38" s="41">
        <v>489389</v>
      </c>
      <c r="F38" s="46">
        <v>55383</v>
      </c>
      <c r="G38" s="41">
        <v>27770</v>
      </c>
      <c r="H38" s="41">
        <v>27613</v>
      </c>
      <c r="I38" s="41">
        <v>114</v>
      </c>
      <c r="J38" s="41">
        <v>54</v>
      </c>
      <c r="K38" s="41">
        <v>60</v>
      </c>
      <c r="L38" s="69">
        <v>0</v>
      </c>
      <c r="M38" s="69">
        <v>0</v>
      </c>
      <c r="N38" s="69">
        <v>0</v>
      </c>
      <c r="O38" s="42"/>
      <c r="P38" s="41">
        <v>1067100</v>
      </c>
      <c r="Q38" s="43">
        <v>0.92149999999999999</v>
      </c>
      <c r="R38" s="47">
        <v>47400</v>
      </c>
      <c r="S38" s="43">
        <v>1.1684000000000001</v>
      </c>
      <c r="T38" s="41">
        <v>780</v>
      </c>
      <c r="U38" s="44">
        <v>0.1462</v>
      </c>
      <c r="V38" s="41">
        <v>100</v>
      </c>
      <c r="W38" s="44">
        <v>0</v>
      </c>
    </row>
    <row r="39" spans="1:23" x14ac:dyDescent="0.45">
      <c r="A39" s="45" t="s">
        <v>46</v>
      </c>
      <c r="B39" s="40">
        <v>2748157</v>
      </c>
      <c r="C39" s="40">
        <v>2414793</v>
      </c>
      <c r="D39" s="40">
        <v>1212125</v>
      </c>
      <c r="E39" s="41">
        <v>1202668</v>
      </c>
      <c r="F39" s="46">
        <v>333038</v>
      </c>
      <c r="G39" s="41">
        <v>167169</v>
      </c>
      <c r="H39" s="41">
        <v>165869</v>
      </c>
      <c r="I39" s="41">
        <v>315</v>
      </c>
      <c r="J39" s="41">
        <v>153</v>
      </c>
      <c r="K39" s="41">
        <v>162</v>
      </c>
      <c r="L39" s="69">
        <v>11</v>
      </c>
      <c r="M39" s="69">
        <v>8</v>
      </c>
      <c r="N39" s="69">
        <v>3</v>
      </c>
      <c r="O39" s="42"/>
      <c r="P39" s="41">
        <v>2815830</v>
      </c>
      <c r="Q39" s="43">
        <v>0.85760000000000003</v>
      </c>
      <c r="R39" s="47">
        <v>385900</v>
      </c>
      <c r="S39" s="43">
        <v>0.86299999999999999</v>
      </c>
      <c r="T39" s="41">
        <v>720</v>
      </c>
      <c r="U39" s="44">
        <v>0.4375</v>
      </c>
      <c r="V39" s="41">
        <v>270</v>
      </c>
      <c r="W39" s="44">
        <v>4.07E-2</v>
      </c>
    </row>
    <row r="40" spans="1:23" x14ac:dyDescent="0.45">
      <c r="A40" s="45" t="s">
        <v>47</v>
      </c>
      <c r="B40" s="40">
        <v>4134175</v>
      </c>
      <c r="C40" s="40">
        <v>3539245</v>
      </c>
      <c r="D40" s="40">
        <v>1775824</v>
      </c>
      <c r="E40" s="41">
        <v>1763421</v>
      </c>
      <c r="F40" s="46">
        <v>594806</v>
      </c>
      <c r="G40" s="41">
        <v>298466</v>
      </c>
      <c r="H40" s="41">
        <v>296340</v>
      </c>
      <c r="I40" s="41">
        <v>124</v>
      </c>
      <c r="J40" s="41">
        <v>58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3953030</v>
      </c>
      <c r="Q40" s="43">
        <v>0.89529999999999998</v>
      </c>
      <c r="R40" s="47">
        <v>616200</v>
      </c>
      <c r="S40" s="43">
        <v>0.96530000000000005</v>
      </c>
      <c r="T40" s="41">
        <v>1240</v>
      </c>
      <c r="U40" s="44">
        <v>0.1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v>2029627</v>
      </c>
      <c r="C41" s="40">
        <v>1816830</v>
      </c>
      <c r="D41" s="40">
        <v>911170</v>
      </c>
      <c r="E41" s="41">
        <v>905660</v>
      </c>
      <c r="F41" s="46">
        <v>212743</v>
      </c>
      <c r="G41" s="41">
        <v>106810</v>
      </c>
      <c r="H41" s="41">
        <v>105933</v>
      </c>
      <c r="I41" s="41">
        <v>54</v>
      </c>
      <c r="J41" s="41">
        <v>29</v>
      </c>
      <c r="K41" s="41">
        <v>25</v>
      </c>
      <c r="L41" s="69">
        <v>0</v>
      </c>
      <c r="M41" s="69">
        <v>0</v>
      </c>
      <c r="N41" s="69">
        <v>0</v>
      </c>
      <c r="O41" s="42"/>
      <c r="P41" s="41">
        <v>2005175</v>
      </c>
      <c r="Q41" s="43">
        <v>0.90610000000000002</v>
      </c>
      <c r="R41" s="47">
        <v>210200</v>
      </c>
      <c r="S41" s="43">
        <v>1.0121</v>
      </c>
      <c r="T41" s="41">
        <v>420</v>
      </c>
      <c r="U41" s="44">
        <v>0.12859999999999999</v>
      </c>
      <c r="V41" s="41">
        <v>40</v>
      </c>
      <c r="W41" s="44">
        <v>0</v>
      </c>
    </row>
    <row r="42" spans="1:23" x14ac:dyDescent="0.45">
      <c r="A42" s="45" t="s">
        <v>49</v>
      </c>
      <c r="B42" s="40">
        <v>1091686</v>
      </c>
      <c r="C42" s="40">
        <v>939570</v>
      </c>
      <c r="D42" s="40">
        <v>471247</v>
      </c>
      <c r="E42" s="41">
        <v>468323</v>
      </c>
      <c r="F42" s="46">
        <v>151949</v>
      </c>
      <c r="G42" s="41">
        <v>76200</v>
      </c>
      <c r="H42" s="41">
        <v>75749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0.9163</v>
      </c>
      <c r="R42" s="47">
        <v>152900</v>
      </c>
      <c r="S42" s="43">
        <v>0.99380000000000002</v>
      </c>
      <c r="T42" s="41">
        <v>760</v>
      </c>
      <c r="U42" s="44">
        <v>0.21970000000000001</v>
      </c>
      <c r="V42" s="41">
        <v>0</v>
      </c>
      <c r="W42" s="44">
        <v>0</v>
      </c>
    </row>
    <row r="43" spans="1:23" x14ac:dyDescent="0.45">
      <c r="A43" s="45" t="s">
        <v>50</v>
      </c>
      <c r="B43" s="40">
        <v>1443159</v>
      </c>
      <c r="C43" s="40">
        <v>1330830</v>
      </c>
      <c r="D43" s="40">
        <v>667660</v>
      </c>
      <c r="E43" s="41">
        <v>663170</v>
      </c>
      <c r="F43" s="46">
        <v>112156</v>
      </c>
      <c r="G43" s="41">
        <v>56157</v>
      </c>
      <c r="H43" s="41">
        <v>55999</v>
      </c>
      <c r="I43" s="41">
        <v>173</v>
      </c>
      <c r="J43" s="41">
        <v>85</v>
      </c>
      <c r="K43" s="41">
        <v>88</v>
      </c>
      <c r="L43" s="69">
        <v>0</v>
      </c>
      <c r="M43" s="69">
        <v>0</v>
      </c>
      <c r="N43" s="69">
        <v>0</v>
      </c>
      <c r="O43" s="42"/>
      <c r="P43" s="41">
        <v>1439710</v>
      </c>
      <c r="Q43" s="43">
        <v>0.9244</v>
      </c>
      <c r="R43" s="47">
        <v>102300</v>
      </c>
      <c r="S43" s="43">
        <v>1.0963000000000001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2052947</v>
      </c>
      <c r="C44" s="40">
        <v>1920165</v>
      </c>
      <c r="D44" s="40">
        <v>963628</v>
      </c>
      <c r="E44" s="41">
        <v>956537</v>
      </c>
      <c r="F44" s="46">
        <v>132726</v>
      </c>
      <c r="G44" s="41">
        <v>66636</v>
      </c>
      <c r="H44" s="41">
        <v>66090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2078050</v>
      </c>
      <c r="Q44" s="43">
        <v>0.92400000000000004</v>
      </c>
      <c r="R44" s="47">
        <v>128400</v>
      </c>
      <c r="S44" s="43">
        <v>1.0337000000000001</v>
      </c>
      <c r="T44" s="41">
        <v>100</v>
      </c>
      <c r="U44" s="44">
        <v>0.56000000000000005</v>
      </c>
      <c r="V44" s="41">
        <v>60</v>
      </c>
      <c r="W44" s="44">
        <v>0</v>
      </c>
    </row>
    <row r="45" spans="1:23" x14ac:dyDescent="0.45">
      <c r="A45" s="45" t="s">
        <v>52</v>
      </c>
      <c r="B45" s="40">
        <v>1035450</v>
      </c>
      <c r="C45" s="40">
        <v>976617</v>
      </c>
      <c r="D45" s="40">
        <v>490933</v>
      </c>
      <c r="E45" s="41">
        <v>485684</v>
      </c>
      <c r="F45" s="46">
        <v>58759</v>
      </c>
      <c r="G45" s="41">
        <v>29553</v>
      </c>
      <c r="H45" s="41">
        <v>29206</v>
      </c>
      <c r="I45" s="41">
        <v>74</v>
      </c>
      <c r="J45" s="41">
        <v>33</v>
      </c>
      <c r="K45" s="41">
        <v>41</v>
      </c>
      <c r="L45" s="69">
        <v>0</v>
      </c>
      <c r="M45" s="69">
        <v>0</v>
      </c>
      <c r="N45" s="69">
        <v>0</v>
      </c>
      <c r="O45" s="42"/>
      <c r="P45" s="41">
        <v>1048795</v>
      </c>
      <c r="Q45" s="43">
        <v>0.93120000000000003</v>
      </c>
      <c r="R45" s="47">
        <v>55600</v>
      </c>
      <c r="S45" s="43">
        <v>1.0568</v>
      </c>
      <c r="T45" s="41">
        <v>140</v>
      </c>
      <c r="U45" s="44">
        <v>0.52859999999999996</v>
      </c>
      <c r="V45" s="41">
        <v>130</v>
      </c>
      <c r="W45" s="44">
        <v>0</v>
      </c>
    </row>
    <row r="46" spans="1:23" x14ac:dyDescent="0.45">
      <c r="A46" s="45" t="s">
        <v>53</v>
      </c>
      <c r="B46" s="40">
        <v>7648068</v>
      </c>
      <c r="C46" s="40">
        <v>6669651</v>
      </c>
      <c r="D46" s="40">
        <v>3352325</v>
      </c>
      <c r="E46" s="41">
        <v>3317326</v>
      </c>
      <c r="F46" s="46">
        <v>978223</v>
      </c>
      <c r="G46" s="41">
        <v>492875</v>
      </c>
      <c r="H46" s="41">
        <v>485348</v>
      </c>
      <c r="I46" s="41">
        <v>194</v>
      </c>
      <c r="J46" s="41">
        <v>95</v>
      </c>
      <c r="K46" s="41">
        <v>99</v>
      </c>
      <c r="L46" s="69">
        <v>0</v>
      </c>
      <c r="M46" s="69">
        <v>0</v>
      </c>
      <c r="N46" s="69">
        <v>0</v>
      </c>
      <c r="O46" s="42"/>
      <c r="P46" s="41">
        <v>7058330</v>
      </c>
      <c r="Q46" s="43">
        <v>0.94489999999999996</v>
      </c>
      <c r="R46" s="47">
        <v>1044200</v>
      </c>
      <c r="S46" s="43">
        <v>0.93679999999999997</v>
      </c>
      <c r="T46" s="41">
        <v>720</v>
      </c>
      <c r="U46" s="44">
        <v>0.26939999999999997</v>
      </c>
      <c r="V46" s="41">
        <v>50</v>
      </c>
      <c r="W46" s="44">
        <v>0</v>
      </c>
    </row>
    <row r="47" spans="1:23" x14ac:dyDescent="0.45">
      <c r="A47" s="45" t="s">
        <v>54</v>
      </c>
      <c r="B47" s="40">
        <v>1188633</v>
      </c>
      <c r="C47" s="40">
        <v>1105123</v>
      </c>
      <c r="D47" s="40">
        <v>554722</v>
      </c>
      <c r="E47" s="41">
        <v>550401</v>
      </c>
      <c r="F47" s="46">
        <v>83494</v>
      </c>
      <c r="G47" s="41">
        <v>42049</v>
      </c>
      <c r="H47" s="41">
        <v>41445</v>
      </c>
      <c r="I47" s="41">
        <v>16</v>
      </c>
      <c r="J47" s="41">
        <v>5</v>
      </c>
      <c r="K47" s="41">
        <v>11</v>
      </c>
      <c r="L47" s="69">
        <v>0</v>
      </c>
      <c r="M47" s="69">
        <v>0</v>
      </c>
      <c r="N47" s="69">
        <v>0</v>
      </c>
      <c r="O47" s="42"/>
      <c r="P47" s="41">
        <v>1212205</v>
      </c>
      <c r="Q47" s="43">
        <v>0.91169999999999995</v>
      </c>
      <c r="R47" s="47">
        <v>74400</v>
      </c>
      <c r="S47" s="43">
        <v>1.1222000000000001</v>
      </c>
      <c r="T47" s="41">
        <v>140</v>
      </c>
      <c r="U47" s="44">
        <v>0.1143</v>
      </c>
      <c r="V47" s="41">
        <v>20</v>
      </c>
      <c r="W47" s="44">
        <v>0</v>
      </c>
    </row>
    <row r="48" spans="1:23" x14ac:dyDescent="0.45">
      <c r="A48" s="45" t="s">
        <v>55</v>
      </c>
      <c r="B48" s="40">
        <v>2025543</v>
      </c>
      <c r="C48" s="40">
        <v>1740951</v>
      </c>
      <c r="D48" s="40">
        <v>875026</v>
      </c>
      <c r="E48" s="41">
        <v>865925</v>
      </c>
      <c r="F48" s="46">
        <v>284563</v>
      </c>
      <c r="G48" s="41">
        <v>142583</v>
      </c>
      <c r="H48" s="41">
        <v>141980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1895450</v>
      </c>
      <c r="Q48" s="43">
        <v>0.91849999999999998</v>
      </c>
      <c r="R48" s="47">
        <v>288800</v>
      </c>
      <c r="S48" s="43">
        <v>0.98529999999999995</v>
      </c>
      <c r="T48" s="41">
        <v>300</v>
      </c>
      <c r="U48" s="44">
        <v>9.6699999999999994E-2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v>2661806</v>
      </c>
      <c r="C49" s="40">
        <v>2293747</v>
      </c>
      <c r="D49" s="40">
        <v>1151849</v>
      </c>
      <c r="E49" s="41">
        <v>1141898</v>
      </c>
      <c r="F49" s="46">
        <v>367807</v>
      </c>
      <c r="G49" s="41">
        <v>184472</v>
      </c>
      <c r="H49" s="41">
        <v>183335</v>
      </c>
      <c r="I49" s="41">
        <v>252</v>
      </c>
      <c r="J49" s="41">
        <v>124</v>
      </c>
      <c r="K49" s="41">
        <v>128</v>
      </c>
      <c r="L49" s="69">
        <v>0</v>
      </c>
      <c r="M49" s="69">
        <v>0</v>
      </c>
      <c r="N49" s="69">
        <v>0</v>
      </c>
      <c r="O49" s="42"/>
      <c r="P49" s="41">
        <v>2519955</v>
      </c>
      <c r="Q49" s="43">
        <v>0.91020000000000001</v>
      </c>
      <c r="R49" s="47">
        <v>350000</v>
      </c>
      <c r="S49" s="43">
        <v>1.0508999999999999</v>
      </c>
      <c r="T49" s="41">
        <v>720</v>
      </c>
      <c r="U49" s="44">
        <v>0.35</v>
      </c>
      <c r="V49" s="41">
        <v>220</v>
      </c>
      <c r="W49" s="44">
        <v>0</v>
      </c>
    </row>
    <row r="50" spans="1:23" x14ac:dyDescent="0.45">
      <c r="A50" s="45" t="s">
        <v>57</v>
      </c>
      <c r="B50" s="40">
        <v>1693209</v>
      </c>
      <c r="C50" s="40">
        <v>1557497</v>
      </c>
      <c r="D50" s="40">
        <v>782201</v>
      </c>
      <c r="E50" s="41">
        <v>775296</v>
      </c>
      <c r="F50" s="46">
        <v>135615</v>
      </c>
      <c r="G50" s="41">
        <v>68021</v>
      </c>
      <c r="H50" s="41">
        <v>67594</v>
      </c>
      <c r="I50" s="41">
        <v>97</v>
      </c>
      <c r="J50" s="41">
        <v>41</v>
      </c>
      <c r="K50" s="41">
        <v>56</v>
      </c>
      <c r="L50" s="69">
        <v>0</v>
      </c>
      <c r="M50" s="69">
        <v>0</v>
      </c>
      <c r="N50" s="69">
        <v>0</v>
      </c>
      <c r="O50" s="42"/>
      <c r="P50" s="41">
        <v>1674125</v>
      </c>
      <c r="Q50" s="43">
        <v>0.93030000000000002</v>
      </c>
      <c r="R50" s="47">
        <v>125500</v>
      </c>
      <c r="S50" s="43">
        <v>1.0806</v>
      </c>
      <c r="T50" s="41">
        <v>440</v>
      </c>
      <c r="U50" s="44">
        <v>0.2205</v>
      </c>
      <c r="V50" s="41">
        <v>100</v>
      </c>
      <c r="W50" s="44">
        <v>0</v>
      </c>
    </row>
    <row r="51" spans="1:23" x14ac:dyDescent="0.45">
      <c r="A51" s="45" t="s">
        <v>58</v>
      </c>
      <c r="B51" s="40">
        <v>1607226</v>
      </c>
      <c r="C51" s="40">
        <v>1544156</v>
      </c>
      <c r="D51" s="40">
        <v>775610</v>
      </c>
      <c r="E51" s="41">
        <v>768546</v>
      </c>
      <c r="F51" s="46">
        <v>63043</v>
      </c>
      <c r="G51" s="41">
        <v>31613</v>
      </c>
      <c r="H51" s="41">
        <v>31430</v>
      </c>
      <c r="I51" s="41">
        <v>27</v>
      </c>
      <c r="J51" s="41">
        <v>10</v>
      </c>
      <c r="K51" s="41">
        <v>17</v>
      </c>
      <c r="L51" s="69">
        <v>0</v>
      </c>
      <c r="M51" s="69">
        <v>0</v>
      </c>
      <c r="N51" s="69">
        <v>0</v>
      </c>
      <c r="O51" s="42"/>
      <c r="P51" s="41">
        <v>1619395</v>
      </c>
      <c r="Q51" s="43">
        <v>0.95350000000000001</v>
      </c>
      <c r="R51" s="47">
        <v>55600</v>
      </c>
      <c r="S51" s="43">
        <v>1.1338999999999999</v>
      </c>
      <c r="T51" s="41">
        <v>300</v>
      </c>
      <c r="U51" s="44">
        <v>0.09</v>
      </c>
      <c r="V51" s="41">
        <v>30</v>
      </c>
      <c r="W51" s="44">
        <v>0</v>
      </c>
    </row>
    <row r="52" spans="1:23" x14ac:dyDescent="0.45">
      <c r="A52" s="45" t="s">
        <v>59</v>
      </c>
      <c r="B52" s="40">
        <v>2405905</v>
      </c>
      <c r="C52" s="40">
        <v>2206499</v>
      </c>
      <c r="D52" s="40">
        <v>1108966</v>
      </c>
      <c r="E52" s="41">
        <v>1097533</v>
      </c>
      <c r="F52" s="46">
        <v>199171</v>
      </c>
      <c r="G52" s="41">
        <v>99987</v>
      </c>
      <c r="H52" s="41">
        <v>99184</v>
      </c>
      <c r="I52" s="41">
        <v>235</v>
      </c>
      <c r="J52" s="41">
        <v>115</v>
      </c>
      <c r="K52" s="41">
        <v>120</v>
      </c>
      <c r="L52" s="69">
        <v>0</v>
      </c>
      <c r="M52" s="69">
        <v>0</v>
      </c>
      <c r="N52" s="69">
        <v>0</v>
      </c>
      <c r="O52" s="42"/>
      <c r="P52" s="41">
        <v>2389110</v>
      </c>
      <c r="Q52" s="43">
        <v>0.92359999999999998</v>
      </c>
      <c r="R52" s="47">
        <v>197100</v>
      </c>
      <c r="S52" s="43">
        <v>1.0105</v>
      </c>
      <c r="T52" s="41">
        <v>340</v>
      </c>
      <c r="U52" s="44">
        <v>0.69120000000000004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1957543</v>
      </c>
      <c r="C53" s="40">
        <v>1678351</v>
      </c>
      <c r="D53" s="40">
        <v>844444</v>
      </c>
      <c r="E53" s="41">
        <v>833907</v>
      </c>
      <c r="F53" s="46">
        <v>278710</v>
      </c>
      <c r="G53" s="41">
        <v>140160</v>
      </c>
      <c r="H53" s="41">
        <v>138550</v>
      </c>
      <c r="I53" s="41">
        <v>482</v>
      </c>
      <c r="J53" s="41">
        <v>242</v>
      </c>
      <c r="K53" s="41">
        <v>240</v>
      </c>
      <c r="L53" s="69">
        <v>0</v>
      </c>
      <c r="M53" s="69">
        <v>0</v>
      </c>
      <c r="N53" s="69">
        <v>0</v>
      </c>
      <c r="O53" s="42"/>
      <c r="P53" s="41">
        <v>1949725</v>
      </c>
      <c r="Q53" s="43">
        <v>0.86080000000000001</v>
      </c>
      <c r="R53" s="47">
        <v>305500</v>
      </c>
      <c r="S53" s="43">
        <v>0.9123</v>
      </c>
      <c r="T53" s="41">
        <v>1260</v>
      </c>
      <c r="U53" s="44">
        <v>0.38250000000000001</v>
      </c>
      <c r="V53" s="41">
        <v>130</v>
      </c>
      <c r="W53" s="44">
        <v>0</v>
      </c>
    </row>
    <row r="55" spans="1:23" x14ac:dyDescent="0.45">
      <c r="A55" s="133" t="s">
        <v>133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45">
      <c r="A56" s="134" t="s">
        <v>134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45">
      <c r="A57" s="134" t="s">
        <v>135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45">
      <c r="A58" s="134" t="s">
        <v>136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45">
      <c r="A59" s="133" t="s">
        <v>137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17" sqref="F1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3</v>
      </c>
      <c r="B3" s="39" t="s">
        <v>142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DIGI-808455956-3773449</_dlc_DocId>
    <_dlc_DocIdUrl xmlns="89559dea-130d-4237-8e78-1ce7f44b9a24">
      <Url>https://digitalgojp.sharepoint.com/sites/digi_portal/_layouts/15/DocIdRedir.aspx?ID=DIGI-808455956-3773449</Url>
      <Description>DIGI-808455956-3773449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2022-05-30T05:35:50Z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3de04099-cd15-4694-8d59-447efdcd6231</vt:lpwstr>
  </property>
  <property fmtid="{D5CDD505-2E9C-101B-9397-08002B2CF9AE}" pid="4" name="MediaServiceImageTags">
    <vt:lpwstr/>
  </property>
</Properties>
</file>