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<sst xmlns="http://schemas.openxmlformats.org/spreadsheetml/2006/main" count="334" uniqueCount="142">
  <si>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</si>
  <si>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（3月15日公表時点）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</si>
  <si>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</si>
  <si>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</si>
  <si>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</si>
  <si>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</si>
  <si>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  <rPh sb="3" eb="5">
      <t>シュウカン</t>
    </rPh>
    <phoneticPr fontId="1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</si>
  <si>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</si>
  <si>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</si>
  <si>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</si>
  <si>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</si>
  <si>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</si>
  <si>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</si>
  <si>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</si>
  <si>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</si>
  <si>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</si>
  <si>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</si>
  <si>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</si>
  <si>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</si>
  <si>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</si>
  <si>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</si>
  <si>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</si>
  <si>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</si>
  <si>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</si>
  <si>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</si>
  <si>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</si>
  <si>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</si>
  <si>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</si>
  <si>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</si>
  <si>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</si>
  <si>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</si>
  <si>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</si>
  <si>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</si>
  <si>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</si>
  <si>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</si>
  <si>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</si>
  <si>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</si>
  <si>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</si>
  <si>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</si>
  <si>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</si>
  <si>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</si>
  <si>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</si>
  <si>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</si>
  <si>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</si>
  <si>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</si>
  <si>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</si>
  <si>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</si>
  <si>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</si>
  <si>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</si>
  <si>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</si>
  <si>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</si>
  <si>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</si>
  <si>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</si>
  <si>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</si>
  <si>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</si>
  <si>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</si>
  <si>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</si>
  <si>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</si>
  <si>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</si>
  <si>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</si>
  <si>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</si>
  <si>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</si>
  <si>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</si>
  <si>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</si>
  <si>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</si>
  <si>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</si>
  <si>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</si>
  <si>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</si>
  <si>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</si>
  <si>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</si>
  <si>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</si>
  <si>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</si>
  <si>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</si>
  <si>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</si>
  <si>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</si>
  <si>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</si>
  <si>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</si>
  <si>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</si>
  <si>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</si>
  <si>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</si>
  <si>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</si>
  <si>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</si>
  <si>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</si>
  <si>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</si>
  <si>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</si>
  <si>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</si>
  <si>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</si>
  <si>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</si>
  <si>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</si>
  <si>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</si>
  <si>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</si>
  <si>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</si>
  <si>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</si>
  <si>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</si>
  <si>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</si>
  <si>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接種回数（3月14日まで）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</si>
  <si>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</si>
  <si>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</si>
  <si>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</si>
  <si>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</si>
  <si>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</si>
  <si>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</si>
  <si>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</si>
  <si>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</si>
  <si>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</si>
  <si>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</si>
  <si>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</si>
  <si>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</si>
  <si>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</si>
  <si>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</si>
  <si>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</si>
  <si>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</si>
  <si>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（3月14日まで）</t>
  </si>
  <si>
    <t>ワクチン供給量
（3月14日まで）※4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</si>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</sst>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G16" sqref="G16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44634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39240449</v>
      </c>
      <c r="D10" s="11">
        <f>C10/$B10</f>
        <v>0.30984595723361413</v>
      </c>
      <c r="E10" s="21">
        <f>SUM(E11:E57)</f>
        <v>6526840</v>
      </c>
      <c r="F10" s="11">
        <f>E10/$B10</f>
        <v>5.1536489491000523E-2</v>
      </c>
      <c r="G10" s="21">
        <f>SUM(G11:G57)</f>
        <v>1201865</v>
      </c>
      <c r="H10" s="11">
        <f>G10/$B10</f>
        <v>9.4900293161930341E-3</v>
      </c>
    </row>
    <row r="11" spans="1:8" x14ac:dyDescent="0.45">
      <c r="A11" s="12" t="s">
        <v>14</v>
      </c>
      <c r="B11" s="20">
        <v>5226603</v>
      </c>
      <c r="C11" s="21">
        <v>1516815</v>
      </c>
      <c r="D11" s="11">
        <f t="shared" ref="D11:D57" si="0">C11/$B11</f>
        <v>0.29021048662008575</v>
      </c>
      <c r="E11" s="21">
        <v>270325</v>
      </c>
      <c r="F11" s="11">
        <f t="shared" ref="F11:F57" si="1">E11/$B11</f>
        <v>5.1720974407277541E-2</v>
      </c>
      <c r="G11" s="21">
        <v>51711</v>
      </c>
      <c r="H11" s="11">
        <f t="shared" ref="H11:H57" si="2">G11/$B11</f>
        <v>9.893806742161209E-3</v>
      </c>
    </row>
    <row r="12" spans="1:8" x14ac:dyDescent="0.45">
      <c r="A12" s="12" t="s">
        <v>15</v>
      </c>
      <c r="B12" s="20">
        <v>1259615</v>
      </c>
      <c r="C12" s="21">
        <v>360114</v>
      </c>
      <c r="D12" s="11">
        <f t="shared" si="0"/>
        <v>0.28589211782965429</v>
      </c>
      <c r="E12" s="21">
        <v>53905</v>
      </c>
      <c r="F12" s="11">
        <f t="shared" si="1"/>
        <v>4.2794822227426636E-2</v>
      </c>
      <c r="G12" s="21">
        <v>12835</v>
      </c>
      <c r="H12" s="11">
        <f t="shared" si="2"/>
        <v>1.0189621431945475E-2</v>
      </c>
    </row>
    <row r="13" spans="1:8" x14ac:dyDescent="0.45">
      <c r="A13" s="12" t="s">
        <v>16</v>
      </c>
      <c r="B13" s="20">
        <v>1220823</v>
      </c>
      <c r="C13" s="21">
        <v>378256</v>
      </c>
      <c r="D13" s="11">
        <f t="shared" si="0"/>
        <v>0.30983688872178849</v>
      </c>
      <c r="E13" s="21">
        <v>70793</v>
      </c>
      <c r="F13" s="11">
        <f t="shared" si="1"/>
        <v>5.7987931092386036E-2</v>
      </c>
      <c r="G13" s="21">
        <v>13877</v>
      </c>
      <c r="H13" s="11">
        <f t="shared" si="2"/>
        <v>1.1366922150057789E-2</v>
      </c>
    </row>
    <row r="14" spans="1:8" x14ac:dyDescent="0.45">
      <c r="A14" s="12" t="s">
        <v>17</v>
      </c>
      <c r="B14" s="20">
        <v>2281989</v>
      </c>
      <c r="C14" s="21">
        <v>727269</v>
      </c>
      <c r="D14" s="11">
        <f t="shared" si="0"/>
        <v>0.31869960810503467</v>
      </c>
      <c r="E14" s="21">
        <v>113157</v>
      </c>
      <c r="F14" s="11">
        <f t="shared" si="1"/>
        <v>4.9587005020620169E-2</v>
      </c>
      <c r="G14" s="21">
        <v>22212</v>
      </c>
      <c r="H14" s="11">
        <f t="shared" si="2"/>
        <v>9.733613965711492E-3</v>
      </c>
    </row>
    <row r="15" spans="1:8" x14ac:dyDescent="0.45">
      <c r="A15" s="12" t="s">
        <v>18</v>
      </c>
      <c r="B15" s="20">
        <v>971288</v>
      </c>
      <c r="C15" s="21">
        <v>258555</v>
      </c>
      <c r="D15" s="11">
        <f t="shared" si="0"/>
        <v>0.26619807925146816</v>
      </c>
      <c r="E15" s="21">
        <v>58959</v>
      </c>
      <c r="F15" s="11">
        <f t="shared" si="1"/>
        <v>6.070187215326453E-2</v>
      </c>
      <c r="G15" s="21">
        <v>15298</v>
      </c>
      <c r="H15" s="11">
        <f t="shared" si="2"/>
        <v>1.5750220326000115E-2</v>
      </c>
    </row>
    <row r="16" spans="1:8" x14ac:dyDescent="0.45">
      <c r="A16" s="12" t="s">
        <v>19</v>
      </c>
      <c r="B16" s="20">
        <v>1069562</v>
      </c>
      <c r="C16" s="21">
        <v>350782</v>
      </c>
      <c r="D16" s="11">
        <f t="shared" si="0"/>
        <v>0.32796789713920277</v>
      </c>
      <c r="E16" s="21">
        <v>70849</v>
      </c>
      <c r="F16" s="11">
        <f t="shared" si="1"/>
        <v>6.624113422129807E-2</v>
      </c>
      <c r="G16" s="21">
        <v>13719</v>
      </c>
      <c r="H16" s="11">
        <f t="shared" si="2"/>
        <v>1.2826745901593363E-2</v>
      </c>
    </row>
    <row r="17" spans="1:8" x14ac:dyDescent="0.45">
      <c r="A17" s="12" t="s">
        <v>20</v>
      </c>
      <c r="B17" s="20">
        <v>1862059.0000000002</v>
      </c>
      <c r="C17" s="21">
        <v>602587</v>
      </c>
      <c r="D17" s="11">
        <f t="shared" si="0"/>
        <v>0.3236132689673098</v>
      </c>
      <c r="E17" s="21">
        <v>98883</v>
      </c>
      <c r="F17" s="11">
        <f t="shared" si="1"/>
        <v>5.3104117538703116E-2</v>
      </c>
      <c r="G17" s="21">
        <v>18985</v>
      </c>
      <c r="H17" s="11">
        <f t="shared" si="2"/>
        <v>1.0195702714038598E-2</v>
      </c>
    </row>
    <row r="18" spans="1:8" x14ac:dyDescent="0.45">
      <c r="A18" s="12" t="s">
        <v>21</v>
      </c>
      <c r="B18" s="20">
        <v>2907675</v>
      </c>
      <c r="C18" s="21">
        <v>978337</v>
      </c>
      <c r="D18" s="11">
        <f t="shared" si="0"/>
        <v>0.33646710860051415</v>
      </c>
      <c r="E18" s="21">
        <v>147548</v>
      </c>
      <c r="F18" s="11">
        <f t="shared" si="1"/>
        <v>5.0744323213564105E-2</v>
      </c>
      <c r="G18" s="21">
        <v>22021</v>
      </c>
      <c r="H18" s="11">
        <f t="shared" si="2"/>
        <v>7.57340486815067E-3</v>
      </c>
    </row>
    <row r="19" spans="1:8" x14ac:dyDescent="0.45">
      <c r="A19" s="12" t="s">
        <v>22</v>
      </c>
      <c r="B19" s="20">
        <v>1955401</v>
      </c>
      <c r="C19" s="21">
        <v>600361</v>
      </c>
      <c r="D19" s="11">
        <f t="shared" si="0"/>
        <v>0.30702704969466621</v>
      </c>
      <c r="E19" s="21">
        <v>91499</v>
      </c>
      <c r="F19" s="11">
        <f t="shared" si="1"/>
        <v>4.6792959602659508E-2</v>
      </c>
      <c r="G19" s="21">
        <v>20129</v>
      </c>
      <c r="H19" s="11">
        <f t="shared" si="2"/>
        <v>1.0294052217422411E-2</v>
      </c>
    </row>
    <row r="20" spans="1:8" x14ac:dyDescent="0.45">
      <c r="A20" s="12" t="s">
        <v>23</v>
      </c>
      <c r="B20" s="20">
        <v>1958101</v>
      </c>
      <c r="C20" s="21">
        <v>695331</v>
      </c>
      <c r="D20" s="11">
        <f t="shared" si="0"/>
        <v>0.35510476732303392</v>
      </c>
      <c r="E20" s="21">
        <v>102910</v>
      </c>
      <c r="F20" s="11">
        <f t="shared" si="1"/>
        <v>5.2556022391081973E-2</v>
      </c>
      <c r="G20" s="21">
        <v>16073</v>
      </c>
      <c r="H20" s="11">
        <f t="shared" si="2"/>
        <v>8.2084631998043008E-3</v>
      </c>
    </row>
    <row r="21" spans="1:8" x14ac:dyDescent="0.45">
      <c r="A21" s="12" t="s">
        <v>24</v>
      </c>
      <c r="B21" s="20">
        <v>7393799</v>
      </c>
      <c r="C21" s="21">
        <v>2160732</v>
      </c>
      <c r="D21" s="11">
        <f t="shared" si="0"/>
        <v>0.29223569642615388</v>
      </c>
      <c r="E21" s="21">
        <v>348841</v>
      </c>
      <c r="F21" s="11">
        <f t="shared" si="1"/>
        <v>4.7180211417702858E-2</v>
      </c>
      <c r="G21" s="21">
        <v>65163</v>
      </c>
      <c r="H21" s="11">
        <f t="shared" si="2"/>
        <v>8.8131960308902094E-3</v>
      </c>
    </row>
    <row r="22" spans="1:8" x14ac:dyDescent="0.45">
      <c r="A22" s="12" t="s">
        <v>25</v>
      </c>
      <c r="B22" s="20">
        <v>6322892.0000000009</v>
      </c>
      <c r="C22" s="21">
        <v>1889340</v>
      </c>
      <c r="D22" s="11">
        <f t="shared" si="0"/>
        <v>0.29880946883166748</v>
      </c>
      <c r="E22" s="21">
        <v>340753</v>
      </c>
      <c r="F22" s="11">
        <f t="shared" si="1"/>
        <v>5.389195323911905E-2</v>
      </c>
      <c r="G22" s="21">
        <v>61352</v>
      </c>
      <c r="H22" s="11">
        <f t="shared" si="2"/>
        <v>9.703154822192122E-3</v>
      </c>
    </row>
    <row r="23" spans="1:8" x14ac:dyDescent="0.45">
      <c r="A23" s="12" t="s">
        <v>26</v>
      </c>
      <c r="B23" s="20">
        <v>13843329.000000002</v>
      </c>
      <c r="C23" s="21">
        <v>4394681</v>
      </c>
      <c r="D23" s="11">
        <f t="shared" si="0"/>
        <v>0.31745839458124553</v>
      </c>
      <c r="E23" s="21">
        <v>713766</v>
      </c>
      <c r="F23" s="11">
        <f t="shared" si="1"/>
        <v>5.1560285824312914E-2</v>
      </c>
      <c r="G23" s="21">
        <v>106123</v>
      </c>
      <c r="H23" s="11">
        <f t="shared" si="2"/>
        <v>7.6660028812433759E-3</v>
      </c>
    </row>
    <row r="24" spans="1:8" x14ac:dyDescent="0.45">
      <c r="A24" s="12" t="s">
        <v>27</v>
      </c>
      <c r="B24" s="20">
        <v>9220206</v>
      </c>
      <c r="C24" s="21">
        <v>2592549</v>
      </c>
      <c r="D24" s="11">
        <f t="shared" si="0"/>
        <v>0.28118124475743816</v>
      </c>
      <c r="E24" s="21">
        <v>509684</v>
      </c>
      <c r="F24" s="11">
        <f t="shared" si="1"/>
        <v>5.5279025219176228E-2</v>
      </c>
      <c r="G24" s="21">
        <v>91495</v>
      </c>
      <c r="H24" s="11">
        <f t="shared" si="2"/>
        <v>9.9233140777982617E-3</v>
      </c>
    </row>
    <row r="25" spans="1:8" x14ac:dyDescent="0.45">
      <c r="A25" s="12" t="s">
        <v>28</v>
      </c>
      <c r="B25" s="20">
        <v>2213174</v>
      </c>
      <c r="C25" s="21">
        <v>647082</v>
      </c>
      <c r="D25" s="11">
        <f t="shared" si="0"/>
        <v>0.29237737294943822</v>
      </c>
      <c r="E25" s="21">
        <v>137569</v>
      </c>
      <c r="F25" s="11">
        <f t="shared" si="1"/>
        <v>6.2159143384117106E-2</v>
      </c>
      <c r="G25" s="21">
        <v>20642</v>
      </c>
      <c r="H25" s="11">
        <f t="shared" si="2"/>
        <v>9.3268762419945299E-3</v>
      </c>
    </row>
    <row r="26" spans="1:8" x14ac:dyDescent="0.45">
      <c r="A26" s="12" t="s">
        <v>29</v>
      </c>
      <c r="B26" s="20">
        <v>1047674</v>
      </c>
      <c r="C26" s="21">
        <v>348720</v>
      </c>
      <c r="D26" s="11">
        <f t="shared" si="0"/>
        <v>0.33285163132806578</v>
      </c>
      <c r="E26" s="21">
        <v>52808</v>
      </c>
      <c r="F26" s="11">
        <f t="shared" si="1"/>
        <v>5.0404992392671766E-2</v>
      </c>
      <c r="G26" s="21">
        <v>14232</v>
      </c>
      <c r="H26" s="11">
        <f t="shared" si="2"/>
        <v>1.358437834669945E-2</v>
      </c>
    </row>
    <row r="27" spans="1:8" x14ac:dyDescent="0.45">
      <c r="A27" s="12" t="s">
        <v>30</v>
      </c>
      <c r="B27" s="20">
        <v>1132656</v>
      </c>
      <c r="C27" s="21">
        <v>352687</v>
      </c>
      <c r="D27" s="11">
        <f t="shared" si="0"/>
        <v>0.31138050740913392</v>
      </c>
      <c r="E27" s="21">
        <v>47492</v>
      </c>
      <c r="F27" s="11">
        <f t="shared" si="1"/>
        <v>4.1929765083132037E-2</v>
      </c>
      <c r="G27" s="21">
        <v>8299</v>
      </c>
      <c r="H27" s="11">
        <f t="shared" si="2"/>
        <v>7.3270260343829014E-3</v>
      </c>
    </row>
    <row r="28" spans="1:8" x14ac:dyDescent="0.45">
      <c r="A28" s="12" t="s">
        <v>31</v>
      </c>
      <c r="B28" s="20">
        <v>774582.99999999988</v>
      </c>
      <c r="C28" s="21">
        <v>245915</v>
      </c>
      <c r="D28" s="11">
        <f t="shared" si="0"/>
        <v>0.31748050241226572</v>
      </c>
      <c r="E28" s="21">
        <v>42172</v>
      </c>
      <c r="F28" s="11">
        <f t="shared" si="1"/>
        <v>5.4444778674460979E-2</v>
      </c>
      <c r="G28" s="21">
        <v>7196</v>
      </c>
      <c r="H28" s="11">
        <f t="shared" si="2"/>
        <v>9.2901599957654641E-3</v>
      </c>
    </row>
    <row r="29" spans="1:8" x14ac:dyDescent="0.45">
      <c r="A29" s="12" t="s">
        <v>32</v>
      </c>
      <c r="B29" s="20">
        <v>820997</v>
      </c>
      <c r="C29" s="21">
        <v>279142</v>
      </c>
      <c r="D29" s="11">
        <f t="shared" si="0"/>
        <v>0.34000367845436708</v>
      </c>
      <c r="E29" s="21">
        <v>43396</v>
      </c>
      <c r="F29" s="11">
        <f t="shared" si="1"/>
        <v>5.285768401102562E-2</v>
      </c>
      <c r="G29" s="21">
        <v>12110</v>
      </c>
      <c r="H29" s="11">
        <f t="shared" si="2"/>
        <v>1.475035840569454E-2</v>
      </c>
    </row>
    <row r="30" spans="1:8" x14ac:dyDescent="0.45">
      <c r="A30" s="12" t="s">
        <v>33</v>
      </c>
      <c r="B30" s="20">
        <v>2071737</v>
      </c>
      <c r="C30" s="21">
        <v>718121</v>
      </c>
      <c r="D30" s="11">
        <f t="shared" si="0"/>
        <v>0.34662749181001257</v>
      </c>
      <c r="E30" s="21">
        <v>122277</v>
      </c>
      <c r="F30" s="11">
        <f t="shared" si="1"/>
        <v>5.9021487766062967E-2</v>
      </c>
      <c r="G30" s="21">
        <v>25845</v>
      </c>
      <c r="H30" s="11">
        <f t="shared" si="2"/>
        <v>1.2475039061425268E-2</v>
      </c>
    </row>
    <row r="31" spans="1:8" x14ac:dyDescent="0.45">
      <c r="A31" s="12" t="s">
        <v>34</v>
      </c>
      <c r="B31" s="20">
        <v>2016791</v>
      </c>
      <c r="C31" s="21">
        <v>763003</v>
      </c>
      <c r="D31" s="11">
        <f t="shared" si="0"/>
        <v>0.37832527019408557</v>
      </c>
      <c r="E31" s="21">
        <v>103576</v>
      </c>
      <c r="F31" s="11">
        <f t="shared" si="1"/>
        <v>5.1356833702649408E-2</v>
      </c>
      <c r="G31" s="21">
        <v>21648</v>
      </c>
      <c r="H31" s="11">
        <f t="shared" si="2"/>
        <v>1.0733883679568186E-2</v>
      </c>
    </row>
    <row r="32" spans="1:8" x14ac:dyDescent="0.45">
      <c r="A32" s="12" t="s">
        <v>35</v>
      </c>
      <c r="B32" s="20">
        <v>3686259.9999999995</v>
      </c>
      <c r="C32" s="21">
        <v>1078219</v>
      </c>
      <c r="D32" s="11">
        <f t="shared" si="0"/>
        <v>0.29249673110415436</v>
      </c>
      <c r="E32" s="21">
        <v>175599</v>
      </c>
      <c r="F32" s="11">
        <f t="shared" si="1"/>
        <v>4.7636086439914717E-2</v>
      </c>
      <c r="G32" s="21">
        <v>27123</v>
      </c>
      <c r="H32" s="11">
        <f t="shared" si="2"/>
        <v>7.3578640681883547E-3</v>
      </c>
    </row>
    <row r="33" spans="1:8" x14ac:dyDescent="0.45">
      <c r="A33" s="12" t="s">
        <v>36</v>
      </c>
      <c r="B33" s="20">
        <v>7558801.9999999991</v>
      </c>
      <c r="C33" s="21">
        <v>2346124</v>
      </c>
      <c r="D33" s="11">
        <f t="shared" si="0"/>
        <v>0.31038304747233758</v>
      </c>
      <c r="E33" s="21">
        <v>340605</v>
      </c>
      <c r="F33" s="11">
        <f t="shared" si="1"/>
        <v>4.5060712001716678E-2</v>
      </c>
      <c r="G33" s="21">
        <v>62238</v>
      </c>
      <c r="H33" s="11">
        <f t="shared" si="2"/>
        <v>8.2338444637126366E-3</v>
      </c>
    </row>
    <row r="34" spans="1:8" x14ac:dyDescent="0.45">
      <c r="A34" s="12" t="s">
        <v>37</v>
      </c>
      <c r="B34" s="20">
        <v>1800557</v>
      </c>
      <c r="C34" s="21">
        <v>547023</v>
      </c>
      <c r="D34" s="11">
        <f t="shared" si="0"/>
        <v>0.30380765507562379</v>
      </c>
      <c r="E34" s="21">
        <v>106352</v>
      </c>
      <c r="F34" s="11">
        <f t="shared" si="1"/>
        <v>5.9066166747289865E-2</v>
      </c>
      <c r="G34" s="21">
        <v>17809</v>
      </c>
      <c r="H34" s="11">
        <f t="shared" si="2"/>
        <v>9.8908282270430761E-3</v>
      </c>
    </row>
    <row r="35" spans="1:8" x14ac:dyDescent="0.45">
      <c r="A35" s="12" t="s">
        <v>38</v>
      </c>
      <c r="B35" s="20">
        <v>1418843</v>
      </c>
      <c r="C35" s="21">
        <v>427061</v>
      </c>
      <c r="D35" s="11">
        <f t="shared" si="0"/>
        <v>0.30099242833773715</v>
      </c>
      <c r="E35" s="21">
        <v>82203</v>
      </c>
      <c r="F35" s="11">
        <f t="shared" si="1"/>
        <v>5.7936642743418407E-2</v>
      </c>
      <c r="G35" s="21">
        <v>17782</v>
      </c>
      <c r="H35" s="11">
        <f t="shared" si="2"/>
        <v>1.2532746752107174E-2</v>
      </c>
    </row>
    <row r="36" spans="1:8" x14ac:dyDescent="0.45">
      <c r="A36" s="12" t="s">
        <v>39</v>
      </c>
      <c r="B36" s="20">
        <v>2530542</v>
      </c>
      <c r="C36" s="21">
        <v>738700</v>
      </c>
      <c r="D36" s="11">
        <f t="shared" si="0"/>
        <v>0.29191374812194382</v>
      </c>
      <c r="E36" s="21">
        <v>143725</v>
      </c>
      <c r="F36" s="11">
        <f t="shared" si="1"/>
        <v>5.6796133002337046E-2</v>
      </c>
      <c r="G36" s="21">
        <v>24907</v>
      </c>
      <c r="H36" s="11">
        <f t="shared" si="2"/>
        <v>9.8425554683542107E-3</v>
      </c>
    </row>
    <row r="37" spans="1:8" x14ac:dyDescent="0.45">
      <c r="A37" s="12" t="s">
        <v>40</v>
      </c>
      <c r="B37" s="20">
        <v>8839511</v>
      </c>
      <c r="C37" s="21">
        <v>2440520</v>
      </c>
      <c r="D37" s="11">
        <f t="shared" si="0"/>
        <v>0.27609219559769765</v>
      </c>
      <c r="E37" s="21">
        <v>425966</v>
      </c>
      <c r="F37" s="11">
        <f t="shared" si="1"/>
        <v>4.8188864746024976E-2</v>
      </c>
      <c r="G37" s="21">
        <v>62902</v>
      </c>
      <c r="H37" s="11">
        <f t="shared" si="2"/>
        <v>7.1160044939137471E-3</v>
      </c>
    </row>
    <row r="38" spans="1:8" x14ac:dyDescent="0.45">
      <c r="A38" s="12" t="s">
        <v>41</v>
      </c>
      <c r="B38" s="20">
        <v>5523625</v>
      </c>
      <c r="C38" s="21">
        <v>1694062</v>
      </c>
      <c r="D38" s="11">
        <f t="shared" si="0"/>
        <v>0.30669388309307744</v>
      </c>
      <c r="E38" s="21">
        <v>302458</v>
      </c>
      <c r="F38" s="11">
        <f t="shared" si="1"/>
        <v>5.4757156758469303E-2</v>
      </c>
      <c r="G38" s="21">
        <v>56286</v>
      </c>
      <c r="H38" s="11">
        <f t="shared" si="2"/>
        <v>1.019004729683858E-2</v>
      </c>
    </row>
    <row r="39" spans="1:8" x14ac:dyDescent="0.45">
      <c r="A39" s="12" t="s">
        <v>42</v>
      </c>
      <c r="B39" s="20">
        <v>1344738.9999999998</v>
      </c>
      <c r="C39" s="21">
        <v>449717</v>
      </c>
      <c r="D39" s="11">
        <f t="shared" si="0"/>
        <v>0.33442697802324473</v>
      </c>
      <c r="E39" s="21">
        <v>65063</v>
      </c>
      <c r="F39" s="11">
        <f t="shared" si="1"/>
        <v>4.8383366586378478E-2</v>
      </c>
      <c r="G39" s="21">
        <v>13351</v>
      </c>
      <c r="H39" s="11">
        <f t="shared" si="2"/>
        <v>9.9283206629688005E-3</v>
      </c>
    </row>
    <row r="40" spans="1:8" x14ac:dyDescent="0.45">
      <c r="A40" s="12" t="s">
        <v>43</v>
      </c>
      <c r="B40" s="20">
        <v>944432</v>
      </c>
      <c r="C40" s="21">
        <v>349645</v>
      </c>
      <c r="D40" s="11">
        <f t="shared" si="0"/>
        <v>0.37021723109763327</v>
      </c>
      <c r="E40" s="21">
        <v>56699</v>
      </c>
      <c r="F40" s="11">
        <f t="shared" si="1"/>
        <v>6.003502634387653E-2</v>
      </c>
      <c r="G40" s="21">
        <v>10247</v>
      </c>
      <c r="H40" s="11">
        <f t="shared" si="2"/>
        <v>1.0849907669371644E-2</v>
      </c>
    </row>
    <row r="41" spans="1:8" x14ac:dyDescent="0.45">
      <c r="A41" s="12" t="s">
        <v>44</v>
      </c>
      <c r="B41" s="20">
        <v>556788</v>
      </c>
      <c r="C41" s="21">
        <v>188593</v>
      </c>
      <c r="D41" s="11">
        <f t="shared" si="0"/>
        <v>0.33871599244236583</v>
      </c>
      <c r="E41" s="21">
        <v>27485</v>
      </c>
      <c r="F41" s="11">
        <f t="shared" si="1"/>
        <v>4.9363492029282238E-2</v>
      </c>
      <c r="G41" s="21">
        <v>4762</v>
      </c>
      <c r="H41" s="11">
        <f t="shared" si="2"/>
        <v>8.5526268525902144E-3</v>
      </c>
    </row>
    <row r="42" spans="1:8" x14ac:dyDescent="0.45">
      <c r="A42" s="12" t="s">
        <v>45</v>
      </c>
      <c r="B42" s="20">
        <v>672814.99999999988</v>
      </c>
      <c r="C42" s="21">
        <v>207159</v>
      </c>
      <c r="D42" s="11">
        <f t="shared" si="0"/>
        <v>0.30789890237286627</v>
      </c>
      <c r="E42" s="21">
        <v>34537</v>
      </c>
      <c r="F42" s="11">
        <f t="shared" si="1"/>
        <v>5.1332089801802878E-2</v>
      </c>
      <c r="G42" s="21">
        <v>7729</v>
      </c>
      <c r="H42" s="11">
        <f t="shared" si="2"/>
        <v>1.1487556014654848E-2</v>
      </c>
    </row>
    <row r="43" spans="1:8" x14ac:dyDescent="0.45">
      <c r="A43" s="12" t="s">
        <v>46</v>
      </c>
      <c r="B43" s="20">
        <v>1893791</v>
      </c>
      <c r="C43" s="21">
        <v>647916</v>
      </c>
      <c r="D43" s="11">
        <f t="shared" si="0"/>
        <v>0.34212645429194666</v>
      </c>
      <c r="E43" s="21">
        <v>84910</v>
      </c>
      <c r="F43" s="11">
        <f t="shared" si="1"/>
        <v>4.4835992989722732E-2</v>
      </c>
      <c r="G43" s="21">
        <v>17021</v>
      </c>
      <c r="H43" s="11">
        <f t="shared" si="2"/>
        <v>8.9877922114953556E-3</v>
      </c>
    </row>
    <row r="44" spans="1:8" x14ac:dyDescent="0.45">
      <c r="A44" s="12" t="s">
        <v>47</v>
      </c>
      <c r="B44" s="20">
        <v>2812432.9999999995</v>
      </c>
      <c r="C44" s="21">
        <v>934269</v>
      </c>
      <c r="D44" s="11">
        <f t="shared" si="0"/>
        <v>0.33219244689562388</v>
      </c>
      <c r="E44" s="21">
        <v>139132</v>
      </c>
      <c r="F44" s="11">
        <f t="shared" si="1"/>
        <v>4.9470334048846681E-2</v>
      </c>
      <c r="G44" s="21">
        <v>16877</v>
      </c>
      <c r="H44" s="11">
        <f t="shared" si="2"/>
        <v>6.0008540647901671E-3</v>
      </c>
    </row>
    <row r="45" spans="1:8" x14ac:dyDescent="0.45">
      <c r="A45" s="12" t="s">
        <v>48</v>
      </c>
      <c r="B45" s="20">
        <v>1356110</v>
      </c>
      <c r="C45" s="21">
        <v>524063</v>
      </c>
      <c r="D45" s="11">
        <f t="shared" si="0"/>
        <v>0.38644578979581301</v>
      </c>
      <c r="E45" s="21">
        <v>81824</v>
      </c>
      <c r="F45" s="11">
        <f t="shared" si="1"/>
        <v>6.033728827307519E-2</v>
      </c>
      <c r="G45" s="21">
        <v>13653</v>
      </c>
      <c r="H45" s="11">
        <f t="shared" si="2"/>
        <v>1.0067767364004394E-2</v>
      </c>
    </row>
    <row r="46" spans="1:8" x14ac:dyDescent="0.45">
      <c r="A46" s="12" t="s">
        <v>49</v>
      </c>
      <c r="B46" s="20">
        <v>734949</v>
      </c>
      <c r="C46" s="21">
        <v>255278</v>
      </c>
      <c r="D46" s="11">
        <f t="shared" si="0"/>
        <v>0.34734110802246143</v>
      </c>
      <c r="E46" s="21">
        <v>41503</v>
      </c>
      <c r="F46" s="11">
        <f t="shared" si="1"/>
        <v>5.6470585033791459E-2</v>
      </c>
      <c r="G46" s="21">
        <v>9216</v>
      </c>
      <c r="H46" s="11">
        <f t="shared" si="2"/>
        <v>1.2539645608062601E-2</v>
      </c>
    </row>
    <row r="47" spans="1:8" x14ac:dyDescent="0.45">
      <c r="A47" s="12" t="s">
        <v>50</v>
      </c>
      <c r="B47" s="20">
        <v>973896</v>
      </c>
      <c r="C47" s="21">
        <v>277332</v>
      </c>
      <c r="D47" s="11">
        <f t="shared" si="0"/>
        <v>0.28476551911087017</v>
      </c>
      <c r="E47" s="21">
        <v>45037</v>
      </c>
      <c r="F47" s="11">
        <f t="shared" si="1"/>
        <v>4.6244157487041734E-2</v>
      </c>
      <c r="G47" s="21">
        <v>5760</v>
      </c>
      <c r="H47" s="11">
        <f t="shared" si="2"/>
        <v>5.9143892160969961E-3</v>
      </c>
    </row>
    <row r="48" spans="1:8" x14ac:dyDescent="0.45">
      <c r="A48" s="12" t="s">
        <v>51</v>
      </c>
      <c r="B48" s="20">
        <v>1356219</v>
      </c>
      <c r="C48" s="21">
        <v>456871</v>
      </c>
      <c r="D48" s="11">
        <f t="shared" si="0"/>
        <v>0.33687111004933568</v>
      </c>
      <c r="E48" s="21">
        <v>67745</v>
      </c>
      <c r="F48" s="11">
        <f t="shared" si="1"/>
        <v>4.9951372160395927E-2</v>
      </c>
      <c r="G48" s="21">
        <v>26487</v>
      </c>
      <c r="H48" s="11">
        <f t="shared" si="2"/>
        <v>1.9530031654179745E-2</v>
      </c>
    </row>
    <row r="49" spans="1:8" x14ac:dyDescent="0.45">
      <c r="A49" s="12" t="s">
        <v>52</v>
      </c>
      <c r="B49" s="20">
        <v>701167</v>
      </c>
      <c r="C49" s="21">
        <v>237975</v>
      </c>
      <c r="D49" s="11">
        <f t="shared" si="0"/>
        <v>0.33939845999597812</v>
      </c>
      <c r="E49" s="21">
        <v>31687</v>
      </c>
      <c r="F49" s="11">
        <f t="shared" si="1"/>
        <v>4.5191801667790986E-2</v>
      </c>
      <c r="G49" s="21">
        <v>10868</v>
      </c>
      <c r="H49" s="11">
        <f t="shared" si="2"/>
        <v>1.5499873781852256E-2</v>
      </c>
    </row>
    <row r="50" spans="1:8" x14ac:dyDescent="0.45">
      <c r="A50" s="12" t="s">
        <v>53</v>
      </c>
      <c r="B50" s="20">
        <v>5124170</v>
      </c>
      <c r="C50" s="21">
        <v>1603788</v>
      </c>
      <c r="D50" s="11">
        <f t="shared" si="0"/>
        <v>0.31298493219389678</v>
      </c>
      <c r="E50" s="21">
        <v>264801</v>
      </c>
      <c r="F50" s="11">
        <f t="shared" si="1"/>
        <v>5.1676856934879209E-2</v>
      </c>
      <c r="G50" s="21">
        <v>73608</v>
      </c>
      <c r="H50" s="11">
        <f t="shared" si="2"/>
        <v>1.4364862992445606E-2</v>
      </c>
    </row>
    <row r="51" spans="1:8" x14ac:dyDescent="0.45">
      <c r="A51" s="12" t="s">
        <v>54</v>
      </c>
      <c r="B51" s="20">
        <v>818222</v>
      </c>
      <c r="C51" s="21">
        <v>303127</v>
      </c>
      <c r="D51" s="11">
        <f t="shared" si="0"/>
        <v>0.3704703613444762</v>
      </c>
      <c r="E51" s="21">
        <v>38390</v>
      </c>
      <c r="F51" s="11">
        <f t="shared" si="1"/>
        <v>4.6918806876373405E-2</v>
      </c>
      <c r="G51" s="21">
        <v>7796</v>
      </c>
      <c r="H51" s="11">
        <f t="shared" si="2"/>
        <v>9.5279765149311555E-3</v>
      </c>
    </row>
    <row r="52" spans="1:8" x14ac:dyDescent="0.45">
      <c r="A52" s="12" t="s">
        <v>55</v>
      </c>
      <c r="B52" s="20">
        <v>1335937.9999999998</v>
      </c>
      <c r="C52" s="21">
        <v>465958</v>
      </c>
      <c r="D52" s="11">
        <f t="shared" si="0"/>
        <v>0.34878714431358349</v>
      </c>
      <c r="E52" s="21">
        <v>78585</v>
      </c>
      <c r="F52" s="11">
        <f t="shared" si="1"/>
        <v>5.8823837633183586E-2</v>
      </c>
      <c r="G52" s="21">
        <v>10113</v>
      </c>
      <c r="H52" s="11">
        <f t="shared" si="2"/>
        <v>7.569962079078521E-3</v>
      </c>
    </row>
    <row r="53" spans="1:8" x14ac:dyDescent="0.45">
      <c r="A53" s="12" t="s">
        <v>56</v>
      </c>
      <c r="B53" s="20">
        <v>1758645</v>
      </c>
      <c r="C53" s="21">
        <v>601466</v>
      </c>
      <c r="D53" s="11">
        <f t="shared" si="0"/>
        <v>0.34200535071034804</v>
      </c>
      <c r="E53" s="21">
        <v>109456</v>
      </c>
      <c r="F53" s="11">
        <f t="shared" si="1"/>
        <v>6.2238825914269227E-2</v>
      </c>
      <c r="G53" s="21">
        <v>21011</v>
      </c>
      <c r="H53" s="11">
        <f t="shared" si="2"/>
        <v>1.1947266219163049E-2</v>
      </c>
    </row>
    <row r="54" spans="1:8" x14ac:dyDescent="0.45">
      <c r="A54" s="12" t="s">
        <v>57</v>
      </c>
      <c r="B54" s="20">
        <v>1141741</v>
      </c>
      <c r="C54" s="21">
        <v>367041</v>
      </c>
      <c r="D54" s="11">
        <f t="shared" si="0"/>
        <v>0.32147483536108451</v>
      </c>
      <c r="E54" s="21">
        <v>61850</v>
      </c>
      <c r="F54" s="11">
        <f t="shared" si="1"/>
        <v>5.4171655392948138E-2</v>
      </c>
      <c r="G54" s="21">
        <v>11022</v>
      </c>
      <c r="H54" s="11">
        <f t="shared" si="2"/>
        <v>9.6536780232995053E-3</v>
      </c>
    </row>
    <row r="55" spans="1:8" x14ac:dyDescent="0.45">
      <c r="A55" s="12" t="s">
        <v>58</v>
      </c>
      <c r="B55" s="20">
        <v>1087241</v>
      </c>
      <c r="C55" s="21">
        <v>342491</v>
      </c>
      <c r="D55" s="11">
        <f t="shared" si="0"/>
        <v>0.31500927577234489</v>
      </c>
      <c r="E55" s="21">
        <v>52457</v>
      </c>
      <c r="F55" s="11">
        <f t="shared" si="1"/>
        <v>4.8247812582490911E-2</v>
      </c>
      <c r="G55" s="21">
        <v>10416</v>
      </c>
      <c r="H55" s="11">
        <f t="shared" si="2"/>
        <v>9.5802126667408598E-3</v>
      </c>
    </row>
    <row r="56" spans="1:8" x14ac:dyDescent="0.45">
      <c r="A56" s="12" t="s">
        <v>59</v>
      </c>
      <c r="B56" s="20">
        <v>1617517</v>
      </c>
      <c r="C56" s="21">
        <v>534470</v>
      </c>
      <c r="D56" s="11">
        <f t="shared" si="0"/>
        <v>0.33042620263032785</v>
      </c>
      <c r="E56" s="21">
        <v>82209</v>
      </c>
      <c r="F56" s="11">
        <f t="shared" si="1"/>
        <v>5.0824195356215733E-2</v>
      </c>
      <c r="G56" s="21">
        <v>14875</v>
      </c>
      <c r="H56" s="11">
        <f t="shared" si="2"/>
        <v>9.196193919445669E-3</v>
      </c>
    </row>
    <row r="57" spans="1:8" x14ac:dyDescent="0.45">
      <c r="A57" s="12" t="s">
        <v>60</v>
      </c>
      <c r="B57" s="20">
        <v>1485118</v>
      </c>
      <c r="C57" s="21">
        <v>361202</v>
      </c>
      <c r="D57" s="11">
        <f t="shared" si="0"/>
        <v>0.24321434391071955</v>
      </c>
      <c r="E57" s="21">
        <v>45400</v>
      </c>
      <c r="F57" s="11">
        <f t="shared" si="1"/>
        <v>3.056996144414114E-2</v>
      </c>
      <c r="G57" s="21">
        <v>7041</v>
      </c>
      <c r="H57" s="11">
        <f t="shared" si="2"/>
        <v>4.7410374125153691E-3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（3月15日公表時点）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72" t="str">
        <f>'進捗状況 (都道府県別)'!E5</f>
        <v>直近1週間</v>
      </c>
      <c r="F5" s="73"/>
      <c r="G5" s="83">
        <f>'進捗状況 (都道府県別)'!G5:H5</f>
        <v>44634</v>
      </c>
      <c r="H5" s="84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7741784</v>
      </c>
      <c r="D10" s="11">
        <f>C10/$B10</f>
        <v>0.28101836754191584</v>
      </c>
      <c r="E10" s="21">
        <f>SUM(E11:E30)</f>
        <v>1376175</v>
      </c>
      <c r="F10" s="11">
        <f>E10/$B10</f>
        <v>4.9953660803762547E-2</v>
      </c>
      <c r="G10" s="21">
        <f>SUM(G11:G30)</f>
        <v>234187</v>
      </c>
      <c r="H10" s="11">
        <f>G10/$B10</f>
        <v>8.5007342544739881E-3</v>
      </c>
    </row>
    <row r="11" spans="1:8" x14ac:dyDescent="0.45">
      <c r="A11" s="12" t="s">
        <v>70</v>
      </c>
      <c r="B11" s="20">
        <v>1961575</v>
      </c>
      <c r="C11" s="21">
        <v>457765</v>
      </c>
      <c r="D11" s="11">
        <f t="shared" ref="D11:D30" si="0">C11/$B11</f>
        <v>0.23336604514229636</v>
      </c>
      <c r="E11" s="21">
        <v>96214</v>
      </c>
      <c r="F11" s="11">
        <f t="shared" ref="F11:F30" si="1">E11/$B11</f>
        <v>4.9049360845239157E-2</v>
      </c>
      <c r="G11" s="21">
        <v>14743</v>
      </c>
      <c r="H11" s="11">
        <f t="shared" ref="H11:H30" si="2">G11/$B11</f>
        <v>7.5158992136420992E-3</v>
      </c>
    </row>
    <row r="12" spans="1:8" x14ac:dyDescent="0.45">
      <c r="A12" s="12" t="s">
        <v>71</v>
      </c>
      <c r="B12" s="20">
        <v>1065932</v>
      </c>
      <c r="C12" s="21">
        <v>350939</v>
      </c>
      <c r="D12" s="11">
        <f t="shared" si="0"/>
        <v>0.32923207108896252</v>
      </c>
      <c r="E12" s="21">
        <v>42008</v>
      </c>
      <c r="F12" s="11">
        <f t="shared" si="1"/>
        <v>3.9409643391886164E-2</v>
      </c>
      <c r="G12" s="21">
        <v>8610</v>
      </c>
      <c r="H12" s="11">
        <f t="shared" si="2"/>
        <v>8.0774383356536812E-3</v>
      </c>
    </row>
    <row r="13" spans="1:8" x14ac:dyDescent="0.45">
      <c r="A13" s="12" t="s">
        <v>72</v>
      </c>
      <c r="B13" s="20">
        <v>1324589</v>
      </c>
      <c r="C13" s="21">
        <v>376339</v>
      </c>
      <c r="D13" s="11">
        <f t="shared" si="0"/>
        <v>0.28411756401419608</v>
      </c>
      <c r="E13" s="21">
        <v>52304</v>
      </c>
      <c r="F13" s="11">
        <f t="shared" si="1"/>
        <v>3.9486965390774044E-2</v>
      </c>
      <c r="G13" s="21">
        <v>8416</v>
      </c>
      <c r="H13" s="11">
        <f t="shared" si="2"/>
        <v>6.3536689493873194E-3</v>
      </c>
    </row>
    <row r="14" spans="1:8" x14ac:dyDescent="0.45">
      <c r="A14" s="12" t="s">
        <v>73</v>
      </c>
      <c r="B14" s="20">
        <v>974726</v>
      </c>
      <c r="C14" s="21">
        <v>326348</v>
      </c>
      <c r="D14" s="11">
        <f t="shared" si="0"/>
        <v>0.33480998762729219</v>
      </c>
      <c r="E14" s="21">
        <v>43996</v>
      </c>
      <c r="F14" s="11">
        <f t="shared" si="1"/>
        <v>4.5136787158647662E-2</v>
      </c>
      <c r="G14" s="21">
        <v>7403</v>
      </c>
      <c r="H14" s="11">
        <f t="shared" si="2"/>
        <v>7.5949548898870045E-3</v>
      </c>
    </row>
    <row r="15" spans="1:8" x14ac:dyDescent="0.45">
      <c r="A15" s="12" t="s">
        <v>74</v>
      </c>
      <c r="B15" s="20">
        <v>3759920</v>
      </c>
      <c r="C15" s="21">
        <v>896918</v>
      </c>
      <c r="D15" s="11">
        <f t="shared" si="0"/>
        <v>0.2385470967467393</v>
      </c>
      <c r="E15" s="21">
        <v>237987</v>
      </c>
      <c r="F15" s="11">
        <f t="shared" si="1"/>
        <v>6.3295761611949192E-2</v>
      </c>
      <c r="G15" s="21">
        <v>36805</v>
      </c>
      <c r="H15" s="11">
        <f t="shared" si="2"/>
        <v>9.7887721015340757E-3</v>
      </c>
    </row>
    <row r="16" spans="1:8" x14ac:dyDescent="0.45">
      <c r="A16" s="12" t="s">
        <v>75</v>
      </c>
      <c r="B16" s="20">
        <v>1521562.0000000002</v>
      </c>
      <c r="C16" s="21">
        <v>419734</v>
      </c>
      <c r="D16" s="11">
        <f t="shared" si="0"/>
        <v>0.2758573097908596</v>
      </c>
      <c r="E16" s="21">
        <v>74180</v>
      </c>
      <c r="F16" s="11">
        <f t="shared" si="1"/>
        <v>4.8752531937574672E-2</v>
      </c>
      <c r="G16" s="21">
        <v>10324</v>
      </c>
      <c r="H16" s="11">
        <f t="shared" si="2"/>
        <v>6.7851326465829184E-3</v>
      </c>
    </row>
    <row r="17" spans="1:8" x14ac:dyDescent="0.45">
      <c r="A17" s="12" t="s">
        <v>76</v>
      </c>
      <c r="B17" s="20">
        <v>718601</v>
      </c>
      <c r="C17" s="21">
        <v>247802</v>
      </c>
      <c r="D17" s="11">
        <f t="shared" si="0"/>
        <v>0.34483948672490017</v>
      </c>
      <c r="E17" s="21">
        <v>38688</v>
      </c>
      <c r="F17" s="11">
        <f t="shared" si="1"/>
        <v>5.3837943448450533E-2</v>
      </c>
      <c r="G17" s="21">
        <v>5260</v>
      </c>
      <c r="H17" s="11">
        <f t="shared" si="2"/>
        <v>7.3197782914301542E-3</v>
      </c>
    </row>
    <row r="18" spans="1:8" x14ac:dyDescent="0.45">
      <c r="A18" s="12" t="s">
        <v>77</v>
      </c>
      <c r="B18" s="20">
        <v>784774</v>
      </c>
      <c r="C18" s="21">
        <v>240499</v>
      </c>
      <c r="D18" s="11">
        <f t="shared" si="0"/>
        <v>0.30645638107276746</v>
      </c>
      <c r="E18" s="21">
        <v>41924</v>
      </c>
      <c r="F18" s="11">
        <f t="shared" si="1"/>
        <v>5.3421749446337416E-2</v>
      </c>
      <c r="G18" s="21">
        <v>6003</v>
      </c>
      <c r="H18" s="11">
        <f t="shared" si="2"/>
        <v>7.6493359871759262E-3</v>
      </c>
    </row>
    <row r="19" spans="1:8" x14ac:dyDescent="0.45">
      <c r="A19" s="12" t="s">
        <v>78</v>
      </c>
      <c r="B19" s="20">
        <v>694295.99999999988</v>
      </c>
      <c r="C19" s="21">
        <v>162383</v>
      </c>
      <c r="D19" s="11">
        <f t="shared" si="0"/>
        <v>0.23388151451254224</v>
      </c>
      <c r="E19" s="21">
        <v>31973</v>
      </c>
      <c r="F19" s="11">
        <f t="shared" si="1"/>
        <v>4.6050963854033448E-2</v>
      </c>
      <c r="G19" s="21">
        <v>6514</v>
      </c>
      <c r="H19" s="11">
        <f t="shared" si="2"/>
        <v>9.3821655317040589E-3</v>
      </c>
    </row>
    <row r="20" spans="1:8" x14ac:dyDescent="0.45">
      <c r="A20" s="12" t="s">
        <v>79</v>
      </c>
      <c r="B20" s="20">
        <v>799966</v>
      </c>
      <c r="C20" s="21">
        <v>270133</v>
      </c>
      <c r="D20" s="11">
        <f t="shared" si="0"/>
        <v>0.33768060142556061</v>
      </c>
      <c r="E20" s="21">
        <v>38978</v>
      </c>
      <c r="F20" s="11">
        <f t="shared" si="1"/>
        <v>4.8724570794258758E-2</v>
      </c>
      <c r="G20" s="21">
        <v>5733</v>
      </c>
      <c r="H20" s="11">
        <f t="shared" si="2"/>
        <v>7.1665545785695893E-3</v>
      </c>
    </row>
    <row r="21" spans="1:8" x14ac:dyDescent="0.45">
      <c r="A21" s="12" t="s">
        <v>80</v>
      </c>
      <c r="B21" s="20">
        <v>2300944</v>
      </c>
      <c r="C21" s="21">
        <v>648311</v>
      </c>
      <c r="D21" s="11">
        <f t="shared" si="0"/>
        <v>0.28175870425355853</v>
      </c>
      <c r="E21" s="21">
        <v>106267</v>
      </c>
      <c r="F21" s="11">
        <f t="shared" si="1"/>
        <v>4.6184087922174551E-2</v>
      </c>
      <c r="G21" s="21">
        <v>15780</v>
      </c>
      <c r="H21" s="11">
        <f t="shared" si="2"/>
        <v>6.8580547809942351E-3</v>
      </c>
    </row>
    <row r="22" spans="1:8" x14ac:dyDescent="0.45">
      <c r="A22" s="12" t="s">
        <v>81</v>
      </c>
      <c r="B22" s="20">
        <v>1400720</v>
      </c>
      <c r="C22" s="21">
        <v>410727</v>
      </c>
      <c r="D22" s="11">
        <f t="shared" si="0"/>
        <v>0.2932256268204923</v>
      </c>
      <c r="E22" s="21">
        <v>74803</v>
      </c>
      <c r="F22" s="11">
        <f t="shared" si="1"/>
        <v>5.3403249757267693E-2</v>
      </c>
      <c r="G22" s="21">
        <v>9035</v>
      </c>
      <c r="H22" s="11">
        <f t="shared" si="2"/>
        <v>6.4502541550059966E-3</v>
      </c>
    </row>
    <row r="23" spans="1:8" x14ac:dyDescent="0.45">
      <c r="A23" s="12" t="s">
        <v>82</v>
      </c>
      <c r="B23" s="20">
        <v>2739963</v>
      </c>
      <c r="C23" s="21">
        <v>626348</v>
      </c>
      <c r="D23" s="11">
        <f t="shared" si="0"/>
        <v>0.22859724748107912</v>
      </c>
      <c r="E23" s="21">
        <v>132938</v>
      </c>
      <c r="F23" s="11">
        <f t="shared" si="1"/>
        <v>4.8518173420589984E-2</v>
      </c>
      <c r="G23" s="21">
        <v>12573</v>
      </c>
      <c r="H23" s="11">
        <f t="shared" si="2"/>
        <v>4.5887480962334163E-3</v>
      </c>
    </row>
    <row r="24" spans="1:8" x14ac:dyDescent="0.45">
      <c r="A24" s="12" t="s">
        <v>83</v>
      </c>
      <c r="B24" s="20">
        <v>831479.00000000012</v>
      </c>
      <c r="C24" s="21">
        <v>259264</v>
      </c>
      <c r="D24" s="11">
        <f t="shared" si="0"/>
        <v>0.3118106410384387</v>
      </c>
      <c r="E24" s="21">
        <v>43351</v>
      </c>
      <c r="F24" s="11">
        <f t="shared" si="1"/>
        <v>5.2137215732447832E-2</v>
      </c>
      <c r="G24" s="21">
        <v>7319</v>
      </c>
      <c r="H24" s="11">
        <f t="shared" si="2"/>
        <v>8.8023870717119715E-3</v>
      </c>
    </row>
    <row r="25" spans="1:8" x14ac:dyDescent="0.45">
      <c r="A25" s="12" t="s">
        <v>84</v>
      </c>
      <c r="B25" s="20">
        <v>1526835</v>
      </c>
      <c r="C25" s="21">
        <v>468363</v>
      </c>
      <c r="D25" s="11">
        <f t="shared" si="0"/>
        <v>0.30675416793563154</v>
      </c>
      <c r="E25" s="21">
        <v>72428</v>
      </c>
      <c r="F25" s="11">
        <f t="shared" si="1"/>
        <v>4.7436690932550013E-2</v>
      </c>
      <c r="G25" s="21">
        <v>9566</v>
      </c>
      <c r="H25" s="11">
        <f t="shared" si="2"/>
        <v>6.265248045794077E-3</v>
      </c>
    </row>
    <row r="26" spans="1:8" x14ac:dyDescent="0.45">
      <c r="A26" s="12" t="s">
        <v>85</v>
      </c>
      <c r="B26" s="20">
        <v>708155</v>
      </c>
      <c r="C26" s="21">
        <v>246331</v>
      </c>
      <c r="D26" s="11">
        <f t="shared" si="0"/>
        <v>0.34784898786282664</v>
      </c>
      <c r="E26" s="21">
        <v>22923</v>
      </c>
      <c r="F26" s="11">
        <f t="shared" si="1"/>
        <v>3.2370031984523165E-2</v>
      </c>
      <c r="G26" s="21">
        <v>3962</v>
      </c>
      <c r="H26" s="11">
        <f t="shared" si="2"/>
        <v>5.5948203430040032E-3</v>
      </c>
    </row>
    <row r="27" spans="1:8" x14ac:dyDescent="0.45">
      <c r="A27" s="12" t="s">
        <v>86</v>
      </c>
      <c r="B27" s="20">
        <v>1194817</v>
      </c>
      <c r="C27" s="21">
        <v>353499</v>
      </c>
      <c r="D27" s="11">
        <f t="shared" si="0"/>
        <v>0.29586037024916784</v>
      </c>
      <c r="E27" s="21">
        <v>48978</v>
      </c>
      <c r="F27" s="11">
        <f t="shared" si="1"/>
        <v>4.0992051502447654E-2</v>
      </c>
      <c r="G27" s="21">
        <v>6719</v>
      </c>
      <c r="H27" s="11">
        <f t="shared" si="2"/>
        <v>5.6234553073818E-3</v>
      </c>
    </row>
    <row r="28" spans="1:8" x14ac:dyDescent="0.45">
      <c r="A28" s="12" t="s">
        <v>87</v>
      </c>
      <c r="B28" s="20">
        <v>944709</v>
      </c>
      <c r="C28" s="21">
        <v>288502</v>
      </c>
      <c r="D28" s="11">
        <f t="shared" si="0"/>
        <v>0.3053871615492178</v>
      </c>
      <c r="E28" s="21">
        <v>59338</v>
      </c>
      <c r="F28" s="11">
        <f t="shared" si="1"/>
        <v>6.2810876153397505E-2</v>
      </c>
      <c r="G28" s="21">
        <v>26355</v>
      </c>
      <c r="H28" s="11">
        <f t="shared" si="2"/>
        <v>2.7897479541319072E-2</v>
      </c>
    </row>
    <row r="29" spans="1:8" x14ac:dyDescent="0.45">
      <c r="A29" s="12" t="s">
        <v>88</v>
      </c>
      <c r="B29" s="20">
        <v>1562767</v>
      </c>
      <c r="C29" s="21">
        <v>463734</v>
      </c>
      <c r="D29" s="11">
        <f t="shared" si="0"/>
        <v>0.29673905323058397</v>
      </c>
      <c r="E29" s="21">
        <v>68381</v>
      </c>
      <c r="F29" s="11">
        <f t="shared" si="1"/>
        <v>4.3756362912705474E-2</v>
      </c>
      <c r="G29" s="21">
        <v>22822</v>
      </c>
      <c r="H29" s="11">
        <f t="shared" si="2"/>
        <v>1.4603584539473895E-2</v>
      </c>
    </row>
    <row r="30" spans="1:8" x14ac:dyDescent="0.45">
      <c r="A30" s="12" t="s">
        <v>89</v>
      </c>
      <c r="B30" s="20">
        <v>732702</v>
      </c>
      <c r="C30" s="21">
        <v>227845</v>
      </c>
      <c r="D30" s="11">
        <f t="shared" si="0"/>
        <v>0.31096544024719464</v>
      </c>
      <c r="E30" s="21">
        <v>48516</v>
      </c>
      <c r="F30" s="11">
        <f t="shared" si="1"/>
        <v>6.6215187074690665E-2</v>
      </c>
      <c r="G30" s="21">
        <v>10245</v>
      </c>
      <c r="H30" s="11">
        <f t="shared" si="2"/>
        <v>1.398249220010318E-2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72" t="str">
        <f>E5</f>
        <v>直近1週間</v>
      </c>
      <c r="F34" s="73"/>
      <c r="G34" s="72">
        <f>'進捗状況 (都道府県別)'!G5:H5</f>
        <v>44634</v>
      </c>
      <c r="H34" s="73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2983019</v>
      </c>
      <c r="D39" s="11">
        <f>C39/$B39</f>
        <v>0.31161525674457835</v>
      </c>
      <c r="E39" s="21">
        <v>487211</v>
      </c>
      <c r="F39" s="11">
        <f>E39/$B39</f>
        <v>5.0895546040364732E-2</v>
      </c>
      <c r="G39" s="21">
        <v>72836</v>
      </c>
      <c r="H39" s="11">
        <f>G39/$B39</f>
        <v>7.6086705583330539E-3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（3月15日公表時点）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241532744</v>
      </c>
      <c r="C7" s="32">
        <f t="shared" ref="C7:J7" si="0">SUM(C8:C54)</f>
        <v>101934608</v>
      </c>
      <c r="D7" s="33">
        <f t="shared" ref="D7:D54" si="1">C7/N7</f>
        <v>0.80488442400323268</v>
      </c>
      <c r="E7" s="32">
        <f t="shared" si="0"/>
        <v>100357687</v>
      </c>
      <c r="F7" s="34">
        <f t="shared" ref="F7:F54" si="2">E7/N7</f>
        <v>0.79243292028249823</v>
      </c>
      <c r="G7" s="35">
        <f t="shared" si="0"/>
        <v>39240449</v>
      </c>
      <c r="H7" s="34">
        <f t="shared" ref="H7:H54" si="3">G7/N7</f>
        <v>0.30984595723361419</v>
      </c>
      <c r="I7" s="35">
        <f t="shared" si="0"/>
        <v>972172</v>
      </c>
      <c r="J7" s="35">
        <f t="shared" si="0"/>
        <v>4926275</v>
      </c>
      <c r="K7" s="35">
        <f>SUM(K8:K54)</f>
        <v>22384629</v>
      </c>
      <c r="L7" s="35">
        <f>SUM(L8:L54)</f>
        <v>10957373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9931502</v>
      </c>
      <c r="C8" s="37">
        <f>SUM(一般接種!D7+一般接種!G7+一般接種!J7+医療従事者等!C5)</f>
        <v>4241698</v>
      </c>
      <c r="D8" s="33">
        <f t="shared" si="1"/>
        <v>0.81155924794747181</v>
      </c>
      <c r="E8" s="37">
        <f>SUM(一般接種!E7+一般接種!H7+一般接種!K7+医療従事者等!D5)</f>
        <v>4172989</v>
      </c>
      <c r="F8" s="34">
        <f t="shared" si="2"/>
        <v>0.79841323322241997</v>
      </c>
      <c r="G8" s="32">
        <f>SUM(I8:L8)</f>
        <v>1516815</v>
      </c>
      <c r="H8" s="34">
        <f t="shared" si="3"/>
        <v>0.29021048662008575</v>
      </c>
      <c r="I8" s="38">
        <v>41194</v>
      </c>
      <c r="J8" s="38">
        <v>215629</v>
      </c>
      <c r="K8" s="38">
        <v>885842</v>
      </c>
      <c r="L8" s="38">
        <v>374150</v>
      </c>
      <c r="N8" s="1">
        <v>5226603</v>
      </c>
    </row>
    <row r="9" spans="1:14" x14ac:dyDescent="0.45">
      <c r="A9" s="36" t="s">
        <v>15</v>
      </c>
      <c r="B9" s="32">
        <f t="shared" si="4"/>
        <v>2473970</v>
      </c>
      <c r="C9" s="37">
        <f>SUM(一般接種!D8+一般接種!G8+一般接種!J8+医療従事者等!C6)</f>
        <v>1065208</v>
      </c>
      <c r="D9" s="33">
        <f t="shared" si="1"/>
        <v>0.84566157119437291</v>
      </c>
      <c r="E9" s="37">
        <f>SUM(一般接種!E8+一般接種!H8+一般接種!K8+医療従事者等!D6)</f>
        <v>1048648</v>
      </c>
      <c r="F9" s="34">
        <f t="shared" si="2"/>
        <v>0.83251469695105251</v>
      </c>
      <c r="G9" s="32">
        <f t="shared" ref="G9:G54" si="5">SUM(I9:L9)</f>
        <v>360114</v>
      </c>
      <c r="H9" s="34">
        <f t="shared" si="3"/>
        <v>0.28589211782965429</v>
      </c>
      <c r="I9" s="38">
        <v>10520</v>
      </c>
      <c r="J9" s="38">
        <v>41354</v>
      </c>
      <c r="K9" s="38">
        <v>218566</v>
      </c>
      <c r="L9" s="38">
        <v>89674</v>
      </c>
      <c r="N9" s="1">
        <v>1259615</v>
      </c>
    </row>
    <row r="10" spans="1:14" x14ac:dyDescent="0.45">
      <c r="A10" s="36" t="s">
        <v>16</v>
      </c>
      <c r="B10" s="32">
        <f t="shared" si="4"/>
        <v>2422594</v>
      </c>
      <c r="C10" s="37">
        <f>SUM(一般接種!D9+一般接種!G9+一般接種!J9+医療従事者等!C7)</f>
        <v>1030053</v>
      </c>
      <c r="D10" s="33">
        <f t="shared" si="1"/>
        <v>0.84373656131969987</v>
      </c>
      <c r="E10" s="37">
        <f>SUM(一般接種!E9+一般接種!H9+一般接種!K9+医療従事者等!D7)</f>
        <v>1014285</v>
      </c>
      <c r="F10" s="34">
        <f t="shared" si="2"/>
        <v>0.83082068407951026</v>
      </c>
      <c r="G10" s="32">
        <f t="shared" si="5"/>
        <v>378256</v>
      </c>
      <c r="H10" s="34">
        <f t="shared" si="3"/>
        <v>0.30983688872178849</v>
      </c>
      <c r="I10" s="38">
        <v>10174</v>
      </c>
      <c r="J10" s="38">
        <v>46205</v>
      </c>
      <c r="K10" s="38">
        <v>214957</v>
      </c>
      <c r="L10" s="38">
        <v>106920</v>
      </c>
      <c r="N10" s="1">
        <v>1220823</v>
      </c>
    </row>
    <row r="11" spans="1:14" x14ac:dyDescent="0.45">
      <c r="A11" s="36" t="s">
        <v>17</v>
      </c>
      <c r="B11" s="32">
        <f t="shared" si="4"/>
        <v>4471202</v>
      </c>
      <c r="C11" s="37">
        <f>SUM(一般接種!D10+一般接種!G10+一般接種!J10+医療従事者等!C8)</f>
        <v>1889617</v>
      </c>
      <c r="D11" s="33">
        <f t="shared" si="1"/>
        <v>0.8280570151740434</v>
      </c>
      <c r="E11" s="37">
        <f>SUM(一般接種!E10+一般接種!H10+一般接種!K10+医療従事者等!D8)</f>
        <v>1854316</v>
      </c>
      <c r="F11" s="34">
        <f t="shared" si="2"/>
        <v>0.8125876154530105</v>
      </c>
      <c r="G11" s="32">
        <f t="shared" si="5"/>
        <v>727269</v>
      </c>
      <c r="H11" s="34">
        <f t="shared" si="3"/>
        <v>0.31869960810503467</v>
      </c>
      <c r="I11" s="38">
        <v>17504</v>
      </c>
      <c r="J11" s="38">
        <v>113341</v>
      </c>
      <c r="K11" s="38">
        <v>444795</v>
      </c>
      <c r="L11" s="38">
        <v>151629</v>
      </c>
      <c r="N11" s="1">
        <v>2281989</v>
      </c>
    </row>
    <row r="12" spans="1:14" x14ac:dyDescent="0.45">
      <c r="A12" s="36" t="s">
        <v>18</v>
      </c>
      <c r="B12" s="32">
        <f t="shared" si="4"/>
        <v>1907427</v>
      </c>
      <c r="C12" s="37">
        <f>SUM(一般接種!D11+一般接種!G11+一般接種!J11+医療従事者等!C9)</f>
        <v>830297</v>
      </c>
      <c r="D12" s="33">
        <f t="shared" si="1"/>
        <v>0.8548412005501973</v>
      </c>
      <c r="E12" s="37">
        <f>SUM(一般接種!E11+一般接種!H11+一般接種!K11+医療従事者等!D9)</f>
        <v>818575</v>
      </c>
      <c r="F12" s="34">
        <f t="shared" si="2"/>
        <v>0.84277268945976891</v>
      </c>
      <c r="G12" s="32">
        <f t="shared" si="5"/>
        <v>258555</v>
      </c>
      <c r="H12" s="34">
        <f t="shared" si="3"/>
        <v>0.26619807925146816</v>
      </c>
      <c r="I12" s="38">
        <v>4854</v>
      </c>
      <c r="J12" s="38">
        <v>29089</v>
      </c>
      <c r="K12" s="38">
        <v>124358</v>
      </c>
      <c r="L12" s="38">
        <v>100254</v>
      </c>
      <c r="N12" s="1">
        <v>971288</v>
      </c>
    </row>
    <row r="13" spans="1:14" x14ac:dyDescent="0.45">
      <c r="A13" s="36" t="s">
        <v>19</v>
      </c>
      <c r="B13" s="32">
        <f t="shared" si="4"/>
        <v>2145176</v>
      </c>
      <c r="C13" s="37">
        <f>SUM(一般接種!D12+一般接種!G12+一般接種!J12+医療従事者等!C10)</f>
        <v>902777</v>
      </c>
      <c r="D13" s="33">
        <f t="shared" si="1"/>
        <v>0.8440623357972703</v>
      </c>
      <c r="E13" s="37">
        <f>SUM(一般接種!E12+一般接種!H12+一般接種!K12+医療従事者等!D10)</f>
        <v>891617</v>
      </c>
      <c r="F13" s="34">
        <f t="shared" si="2"/>
        <v>0.83362815806844293</v>
      </c>
      <c r="G13" s="32">
        <f t="shared" si="5"/>
        <v>350782</v>
      </c>
      <c r="H13" s="34">
        <f t="shared" si="3"/>
        <v>0.32796789713920277</v>
      </c>
      <c r="I13" s="38">
        <v>9221</v>
      </c>
      <c r="J13" s="38">
        <v>33729</v>
      </c>
      <c r="K13" s="38">
        <v>189343</v>
      </c>
      <c r="L13" s="38">
        <v>118489</v>
      </c>
      <c r="N13" s="1">
        <v>1069562</v>
      </c>
    </row>
    <row r="14" spans="1:14" x14ac:dyDescent="0.45">
      <c r="A14" s="36" t="s">
        <v>20</v>
      </c>
      <c r="B14" s="32">
        <f t="shared" si="4"/>
        <v>3684478</v>
      </c>
      <c r="C14" s="37">
        <f>SUM(一般接種!D13+一般接種!G13+一般接種!J13+医療従事者等!C11)</f>
        <v>1551732</v>
      </c>
      <c r="D14" s="33">
        <f t="shared" si="1"/>
        <v>0.83334201547856435</v>
      </c>
      <c r="E14" s="37">
        <f>SUM(一般接種!E13+一般接種!H13+一般接種!K13+医療従事者等!D11)</f>
        <v>1530159</v>
      </c>
      <c r="F14" s="34">
        <f t="shared" si="2"/>
        <v>0.82175645347435289</v>
      </c>
      <c r="G14" s="32">
        <f t="shared" si="5"/>
        <v>602587</v>
      </c>
      <c r="H14" s="34">
        <f t="shared" si="3"/>
        <v>0.32361326896730985</v>
      </c>
      <c r="I14" s="38">
        <v>18601</v>
      </c>
      <c r="J14" s="38">
        <v>71345</v>
      </c>
      <c r="K14" s="38">
        <v>335601</v>
      </c>
      <c r="L14" s="38">
        <v>177040</v>
      </c>
      <c r="N14" s="1">
        <v>1862059</v>
      </c>
    </row>
    <row r="15" spans="1:14" x14ac:dyDescent="0.45">
      <c r="A15" s="36" t="s">
        <v>21</v>
      </c>
      <c r="B15" s="32">
        <f t="shared" si="4"/>
        <v>5778694</v>
      </c>
      <c r="C15" s="37">
        <f>SUM(一般接種!D14+一般接種!G14+一般接種!J14+医療従事者等!C12)</f>
        <v>2418736</v>
      </c>
      <c r="D15" s="33">
        <f t="shared" si="1"/>
        <v>0.83184537474098719</v>
      </c>
      <c r="E15" s="37">
        <f>SUM(一般接種!E14+一般接種!H14+一般接種!K14+医療従事者等!D12)</f>
        <v>2381621</v>
      </c>
      <c r="F15" s="34">
        <f t="shared" si="2"/>
        <v>0.81908088077243846</v>
      </c>
      <c r="G15" s="32">
        <f t="shared" si="5"/>
        <v>978337</v>
      </c>
      <c r="H15" s="34">
        <f t="shared" si="3"/>
        <v>0.33646710860051415</v>
      </c>
      <c r="I15" s="38">
        <v>20752</v>
      </c>
      <c r="J15" s="38">
        <v>133828</v>
      </c>
      <c r="K15" s="38">
        <v>544770</v>
      </c>
      <c r="L15" s="38">
        <v>278987</v>
      </c>
      <c r="N15" s="1">
        <v>2907675</v>
      </c>
    </row>
    <row r="16" spans="1:14" x14ac:dyDescent="0.45">
      <c r="A16" s="39" t="s">
        <v>22</v>
      </c>
      <c r="B16" s="32">
        <f t="shared" si="4"/>
        <v>3766368</v>
      </c>
      <c r="C16" s="37">
        <f>SUM(一般接種!D15+一般接種!G15+一般接種!J15+医療従事者等!C13)</f>
        <v>1594043</v>
      </c>
      <c r="D16" s="33">
        <f t="shared" si="1"/>
        <v>0.81520005359514491</v>
      </c>
      <c r="E16" s="37">
        <f>SUM(一般接種!E15+一般接種!H15+一般接種!K15+医療従事者等!D13)</f>
        <v>1571964</v>
      </c>
      <c r="F16" s="34">
        <f t="shared" si="2"/>
        <v>0.80390876347102203</v>
      </c>
      <c r="G16" s="32">
        <f t="shared" si="5"/>
        <v>600361</v>
      </c>
      <c r="H16" s="34">
        <f t="shared" si="3"/>
        <v>0.30702704969466621</v>
      </c>
      <c r="I16" s="38">
        <v>14567</v>
      </c>
      <c r="J16" s="38">
        <v>68330</v>
      </c>
      <c r="K16" s="38">
        <v>356309</v>
      </c>
      <c r="L16" s="38">
        <v>161155</v>
      </c>
      <c r="N16" s="1">
        <v>1955401</v>
      </c>
    </row>
    <row r="17" spans="1:14" x14ac:dyDescent="0.45">
      <c r="A17" s="36" t="s">
        <v>23</v>
      </c>
      <c r="B17" s="32">
        <f t="shared" si="4"/>
        <v>3842045</v>
      </c>
      <c r="C17" s="37">
        <f>SUM(一般接種!D16+一般接種!G16+一般接種!J16+医療従事者等!C14)</f>
        <v>1586947</v>
      </c>
      <c r="D17" s="33">
        <f t="shared" si="1"/>
        <v>0.81045206554718063</v>
      </c>
      <c r="E17" s="37">
        <f>SUM(一般接種!E16+一般接種!H16+一般接種!K16+医療従事者等!D14)</f>
        <v>1559767</v>
      </c>
      <c r="F17" s="34">
        <f t="shared" si="2"/>
        <v>0.79657126981703186</v>
      </c>
      <c r="G17" s="32">
        <f t="shared" si="5"/>
        <v>695331</v>
      </c>
      <c r="H17" s="34">
        <f t="shared" si="3"/>
        <v>0.35510476732303392</v>
      </c>
      <c r="I17" s="38">
        <v>15794</v>
      </c>
      <c r="J17" s="38">
        <v>68853</v>
      </c>
      <c r="K17" s="38">
        <v>397683</v>
      </c>
      <c r="L17" s="38">
        <v>213001</v>
      </c>
      <c r="N17" s="1">
        <v>1958101</v>
      </c>
    </row>
    <row r="18" spans="1:14" x14ac:dyDescent="0.45">
      <c r="A18" s="36" t="s">
        <v>24</v>
      </c>
      <c r="B18" s="32">
        <f t="shared" si="4"/>
        <v>14091332</v>
      </c>
      <c r="C18" s="37">
        <f>SUM(一般接種!D17+一般接種!G17+一般接種!J17+医療従事者等!C15)</f>
        <v>6013166</v>
      </c>
      <c r="D18" s="33">
        <f t="shared" si="1"/>
        <v>0.81327149953630062</v>
      </c>
      <c r="E18" s="37">
        <f>SUM(一般接種!E17+一般接種!H17+一般接種!K17+医療従事者等!D15)</f>
        <v>5917434</v>
      </c>
      <c r="F18" s="34">
        <f t="shared" si="2"/>
        <v>0.80032389303523133</v>
      </c>
      <c r="G18" s="32">
        <f t="shared" si="5"/>
        <v>2160732</v>
      </c>
      <c r="H18" s="34">
        <f t="shared" si="3"/>
        <v>0.29223569642615388</v>
      </c>
      <c r="I18" s="38">
        <v>46577</v>
      </c>
      <c r="J18" s="38">
        <v>251932</v>
      </c>
      <c r="K18" s="38">
        <v>1266876</v>
      </c>
      <c r="L18" s="38">
        <v>595347</v>
      </c>
      <c r="N18" s="1">
        <v>7393799</v>
      </c>
    </row>
    <row r="19" spans="1:14" x14ac:dyDescent="0.45">
      <c r="A19" s="36" t="s">
        <v>25</v>
      </c>
      <c r="B19" s="32">
        <f t="shared" si="4"/>
        <v>12062657</v>
      </c>
      <c r="C19" s="37">
        <f>SUM(一般接種!D18+一般接種!G18+一般接種!J18+医療従事者等!C16)</f>
        <v>5122729</v>
      </c>
      <c r="D19" s="33">
        <f t="shared" si="1"/>
        <v>0.81018764831029855</v>
      </c>
      <c r="E19" s="37">
        <f>SUM(一般接種!E18+一般接種!H18+一般接種!K18+医療従事者等!D16)</f>
        <v>5050588</v>
      </c>
      <c r="F19" s="34">
        <f t="shared" si="2"/>
        <v>0.79877815404723029</v>
      </c>
      <c r="G19" s="32">
        <f t="shared" si="5"/>
        <v>1889340</v>
      </c>
      <c r="H19" s="34">
        <f t="shared" si="3"/>
        <v>0.29880946883166754</v>
      </c>
      <c r="I19" s="38">
        <v>40933</v>
      </c>
      <c r="J19" s="38">
        <v>199747</v>
      </c>
      <c r="K19" s="38">
        <v>1061031</v>
      </c>
      <c r="L19" s="38">
        <v>587629</v>
      </c>
      <c r="N19" s="1">
        <v>6322892</v>
      </c>
    </row>
    <row r="20" spans="1:14" x14ac:dyDescent="0.45">
      <c r="A20" s="36" t="s">
        <v>26</v>
      </c>
      <c r="B20" s="32">
        <f t="shared" si="4"/>
        <v>26461522</v>
      </c>
      <c r="C20" s="37">
        <f>SUM(一般接種!D19+一般接種!G19+一般接種!J19+医療従事者等!C17)</f>
        <v>11116810</v>
      </c>
      <c r="D20" s="33">
        <f t="shared" si="1"/>
        <v>0.80304455669586416</v>
      </c>
      <c r="E20" s="37">
        <f>SUM(一般接種!E19+一般接種!H19+一般接種!K19+医療従事者等!D17)</f>
        <v>10950031</v>
      </c>
      <c r="F20" s="34">
        <f t="shared" si="2"/>
        <v>0.79099694878305649</v>
      </c>
      <c r="G20" s="32">
        <f t="shared" si="5"/>
        <v>4394681</v>
      </c>
      <c r="H20" s="34">
        <f t="shared" si="3"/>
        <v>0.31745839458124558</v>
      </c>
      <c r="I20" s="38">
        <v>89759</v>
      </c>
      <c r="J20" s="38">
        <v>553621</v>
      </c>
      <c r="K20" s="38">
        <v>2475518</v>
      </c>
      <c r="L20" s="38">
        <v>1275783</v>
      </c>
      <c r="N20" s="1">
        <v>13843329</v>
      </c>
    </row>
    <row r="21" spans="1:14" x14ac:dyDescent="0.45">
      <c r="A21" s="36" t="s">
        <v>27</v>
      </c>
      <c r="B21" s="32">
        <f t="shared" si="4"/>
        <v>17467102</v>
      </c>
      <c r="C21" s="37">
        <f>SUM(一般接種!D20+一般接種!G20+一般接種!J20+医療従事者等!C18)</f>
        <v>7486639</v>
      </c>
      <c r="D21" s="33">
        <f t="shared" si="1"/>
        <v>0.81198174964854364</v>
      </c>
      <c r="E21" s="37">
        <f>SUM(一般接種!E20+一般接種!H20+一般接種!K20+医療従事者等!D18)</f>
        <v>7387914</v>
      </c>
      <c r="F21" s="34">
        <f t="shared" si="2"/>
        <v>0.80127428823173796</v>
      </c>
      <c r="G21" s="32">
        <f t="shared" si="5"/>
        <v>2592549</v>
      </c>
      <c r="H21" s="34">
        <f t="shared" si="3"/>
        <v>0.28118124475743816</v>
      </c>
      <c r="I21" s="38">
        <v>46647</v>
      </c>
      <c r="J21" s="38">
        <v>269763</v>
      </c>
      <c r="K21" s="38">
        <v>1365403</v>
      </c>
      <c r="L21" s="38">
        <v>910736</v>
      </c>
      <c r="N21" s="1">
        <v>9220206</v>
      </c>
    </row>
    <row r="22" spans="1:14" x14ac:dyDescent="0.45">
      <c r="A22" s="36" t="s">
        <v>28</v>
      </c>
      <c r="B22" s="32">
        <f t="shared" si="4"/>
        <v>4332469</v>
      </c>
      <c r="C22" s="37">
        <f>SUM(一般接種!D21+一般接種!G21+一般接種!J21+医療従事者等!C19)</f>
        <v>1859973</v>
      </c>
      <c r="D22" s="33">
        <f t="shared" si="1"/>
        <v>0.84040974636427146</v>
      </c>
      <c r="E22" s="37">
        <f>SUM(一般接種!E21+一般接種!H21+一般接種!K21+医療従事者等!D19)</f>
        <v>1825414</v>
      </c>
      <c r="F22" s="34">
        <f t="shared" si="2"/>
        <v>0.82479461623894013</v>
      </c>
      <c r="G22" s="32">
        <f t="shared" si="5"/>
        <v>647082</v>
      </c>
      <c r="H22" s="34">
        <f t="shared" si="3"/>
        <v>0.29237737294943822</v>
      </c>
      <c r="I22" s="38">
        <v>16053</v>
      </c>
      <c r="J22" s="38">
        <v>62236</v>
      </c>
      <c r="K22" s="38">
        <v>337043</v>
      </c>
      <c r="L22" s="38">
        <v>231750</v>
      </c>
      <c r="N22" s="1">
        <v>2213174</v>
      </c>
    </row>
    <row r="23" spans="1:14" x14ac:dyDescent="0.45">
      <c r="A23" s="36" t="s">
        <v>29</v>
      </c>
      <c r="B23" s="32">
        <f t="shared" si="4"/>
        <v>2102272</v>
      </c>
      <c r="C23" s="37">
        <f>SUM(一般接種!D22+一般接種!G22+一般接種!J22+医療従事者等!C20)</f>
        <v>881747</v>
      </c>
      <c r="D23" s="33">
        <f t="shared" si="1"/>
        <v>0.84162344393389543</v>
      </c>
      <c r="E23" s="37">
        <f>SUM(一般接種!E22+一般接種!H22+一般接種!K22+医療従事者等!D20)</f>
        <v>871805</v>
      </c>
      <c r="F23" s="34">
        <f t="shared" si="2"/>
        <v>0.83213385079709912</v>
      </c>
      <c r="G23" s="32">
        <f t="shared" si="5"/>
        <v>348720</v>
      </c>
      <c r="H23" s="34">
        <f t="shared" si="3"/>
        <v>0.33285163132806578</v>
      </c>
      <c r="I23" s="38">
        <v>10106</v>
      </c>
      <c r="J23" s="38">
        <v>37304</v>
      </c>
      <c r="K23" s="38">
        <v>205807</v>
      </c>
      <c r="L23" s="38">
        <v>95503</v>
      </c>
      <c r="N23" s="1">
        <v>1047674</v>
      </c>
    </row>
    <row r="24" spans="1:14" x14ac:dyDescent="0.45">
      <c r="A24" s="36" t="s">
        <v>30</v>
      </c>
      <c r="B24" s="32">
        <f t="shared" si="4"/>
        <v>2179214</v>
      </c>
      <c r="C24" s="37">
        <f>SUM(一般接種!D23+一般接種!G23+一般接種!J23+医療従事者等!C21)</f>
        <v>919798</v>
      </c>
      <c r="D24" s="33">
        <f t="shared" si="1"/>
        <v>0.81207180291279968</v>
      </c>
      <c r="E24" s="37">
        <f>SUM(一般接種!E23+一般接種!H23+一般接種!K23+医療従事者等!D21)</f>
        <v>906729</v>
      </c>
      <c r="F24" s="34">
        <f t="shared" si="2"/>
        <v>0.8005334364537865</v>
      </c>
      <c r="G24" s="32">
        <f t="shared" si="5"/>
        <v>352687</v>
      </c>
      <c r="H24" s="34">
        <f t="shared" si="3"/>
        <v>0.31138050740913392</v>
      </c>
      <c r="I24" s="38">
        <v>7953</v>
      </c>
      <c r="J24" s="38">
        <v>53359</v>
      </c>
      <c r="K24" s="38">
        <v>199777</v>
      </c>
      <c r="L24" s="38">
        <v>91598</v>
      </c>
      <c r="N24" s="1">
        <v>1132656</v>
      </c>
    </row>
    <row r="25" spans="1:14" x14ac:dyDescent="0.45">
      <c r="A25" s="36" t="s">
        <v>31</v>
      </c>
      <c r="B25" s="32">
        <f t="shared" si="4"/>
        <v>1508845</v>
      </c>
      <c r="C25" s="37">
        <f>SUM(一般接種!D24+一般接種!G24+一般接種!J24+医療従事者等!C22)</f>
        <v>635827</v>
      </c>
      <c r="D25" s="33">
        <f t="shared" si="1"/>
        <v>0.82086361306664357</v>
      </c>
      <c r="E25" s="37">
        <f>SUM(一般接種!E24+一般接種!H24+一般接種!K24+医療従事者等!D22)</f>
        <v>627103</v>
      </c>
      <c r="F25" s="34">
        <f t="shared" si="2"/>
        <v>0.80960077874159386</v>
      </c>
      <c r="G25" s="32">
        <f t="shared" si="5"/>
        <v>245915</v>
      </c>
      <c r="H25" s="34">
        <f t="shared" si="3"/>
        <v>0.31748050241226572</v>
      </c>
      <c r="I25" s="38">
        <v>7500</v>
      </c>
      <c r="J25" s="38">
        <v>31412</v>
      </c>
      <c r="K25" s="38">
        <v>142317</v>
      </c>
      <c r="L25" s="38">
        <v>64686</v>
      </c>
      <c r="N25" s="1">
        <v>774583</v>
      </c>
    </row>
    <row r="26" spans="1:14" x14ac:dyDescent="0.45">
      <c r="A26" s="36" t="s">
        <v>32</v>
      </c>
      <c r="B26" s="32">
        <f t="shared" si="4"/>
        <v>1611456</v>
      </c>
      <c r="C26" s="37">
        <f>SUM(一般接種!D25+一般接種!G25+一般接種!J25+医療従事者等!C23)</f>
        <v>670792</v>
      </c>
      <c r="D26" s="33">
        <f t="shared" si="1"/>
        <v>0.81704561648824536</v>
      </c>
      <c r="E26" s="37">
        <f>SUM(一般接種!E25+一般接種!H25+一般接種!K25+医療従事者等!D23)</f>
        <v>661522</v>
      </c>
      <c r="F26" s="34">
        <f t="shared" si="2"/>
        <v>0.80575446682509189</v>
      </c>
      <c r="G26" s="32">
        <f t="shared" si="5"/>
        <v>279142</v>
      </c>
      <c r="H26" s="34">
        <f t="shared" si="3"/>
        <v>0.34000367845436708</v>
      </c>
      <c r="I26" s="38">
        <v>6173</v>
      </c>
      <c r="J26" s="38">
        <v>36311</v>
      </c>
      <c r="K26" s="38">
        <v>166238</v>
      </c>
      <c r="L26" s="38">
        <v>70420</v>
      </c>
      <c r="N26" s="1">
        <v>820997</v>
      </c>
    </row>
    <row r="27" spans="1:14" x14ac:dyDescent="0.45">
      <c r="A27" s="36" t="s">
        <v>33</v>
      </c>
      <c r="B27" s="32">
        <f t="shared" si="4"/>
        <v>4082846</v>
      </c>
      <c r="C27" s="37">
        <f>SUM(一般接種!D26+一般接種!G26+一般接種!J26+医療従事者等!C24)</f>
        <v>1694920</v>
      </c>
      <c r="D27" s="33">
        <f t="shared" si="1"/>
        <v>0.81811542681334548</v>
      </c>
      <c r="E27" s="37">
        <f>SUM(一般接種!E26+一般接種!H26+一般接種!K26+医療従事者等!D24)</f>
        <v>1669805</v>
      </c>
      <c r="F27" s="34">
        <f t="shared" si="2"/>
        <v>0.80599274907963703</v>
      </c>
      <c r="G27" s="32">
        <f t="shared" si="5"/>
        <v>718121</v>
      </c>
      <c r="H27" s="34">
        <f t="shared" si="3"/>
        <v>0.34662749181001257</v>
      </c>
      <c r="I27" s="38">
        <v>13886</v>
      </c>
      <c r="J27" s="38">
        <v>66085</v>
      </c>
      <c r="K27" s="38">
        <v>445343</v>
      </c>
      <c r="L27" s="38">
        <v>192807</v>
      </c>
      <c r="N27" s="1">
        <v>2071737</v>
      </c>
    </row>
    <row r="28" spans="1:14" x14ac:dyDescent="0.45">
      <c r="A28" s="36" t="s">
        <v>34</v>
      </c>
      <c r="B28" s="32">
        <f t="shared" si="4"/>
        <v>4029628</v>
      </c>
      <c r="C28" s="37">
        <f>SUM(一般接種!D27+一般接種!G27+一般接種!J27+医療従事者等!C25)</f>
        <v>1642340</v>
      </c>
      <c r="D28" s="33">
        <f t="shared" si="1"/>
        <v>0.81433326507307902</v>
      </c>
      <c r="E28" s="37">
        <f>SUM(一般接種!E27+一般接種!H27+一般接種!K27+医療従事者等!D25)</f>
        <v>1624285</v>
      </c>
      <c r="F28" s="34">
        <f t="shared" si="2"/>
        <v>0.80538092444879017</v>
      </c>
      <c r="G28" s="32">
        <f t="shared" si="5"/>
        <v>763003</v>
      </c>
      <c r="H28" s="34">
        <f t="shared" si="3"/>
        <v>0.37832527019408557</v>
      </c>
      <c r="I28" s="38">
        <v>15339</v>
      </c>
      <c r="J28" s="38">
        <v>83882</v>
      </c>
      <c r="K28" s="38">
        <v>461560</v>
      </c>
      <c r="L28" s="38">
        <v>202222</v>
      </c>
      <c r="N28" s="1">
        <v>2016791</v>
      </c>
    </row>
    <row r="29" spans="1:14" x14ac:dyDescent="0.45">
      <c r="A29" s="36" t="s">
        <v>35</v>
      </c>
      <c r="B29" s="32">
        <f t="shared" si="4"/>
        <v>7197352</v>
      </c>
      <c r="C29" s="37">
        <f>SUM(一般接種!D28+一般接種!G28+一般接種!J28+医療従事者等!C26)</f>
        <v>3079450</v>
      </c>
      <c r="D29" s="33">
        <f t="shared" si="1"/>
        <v>0.83538600098745075</v>
      </c>
      <c r="E29" s="37">
        <f>SUM(一般接種!E28+一般接種!H28+一般接種!K28+医療従事者等!D26)</f>
        <v>3039683</v>
      </c>
      <c r="F29" s="34">
        <f t="shared" si="2"/>
        <v>0.82459810214146589</v>
      </c>
      <c r="G29" s="32">
        <f t="shared" si="5"/>
        <v>1078219</v>
      </c>
      <c r="H29" s="34">
        <f t="shared" si="3"/>
        <v>0.29249673110415436</v>
      </c>
      <c r="I29" s="38">
        <v>21467</v>
      </c>
      <c r="J29" s="38">
        <v>107661</v>
      </c>
      <c r="K29" s="38">
        <v>630949</v>
      </c>
      <c r="L29" s="38">
        <v>318142</v>
      </c>
      <c r="N29" s="1">
        <v>3686260</v>
      </c>
    </row>
    <row r="30" spans="1:14" x14ac:dyDescent="0.45">
      <c r="A30" s="36" t="s">
        <v>36</v>
      </c>
      <c r="B30" s="32">
        <f t="shared" si="4"/>
        <v>14079593</v>
      </c>
      <c r="C30" s="37">
        <f>SUM(一般接種!D29+一般接種!G29+一般接種!J29+医療従事者等!C27)</f>
        <v>5924725</v>
      </c>
      <c r="D30" s="33">
        <f t="shared" si="1"/>
        <v>0.783817991263695</v>
      </c>
      <c r="E30" s="37">
        <f>SUM(一般接種!E29+一般接種!H29+一般接種!K29+医療従事者等!D27)</f>
        <v>5808744</v>
      </c>
      <c r="F30" s="34">
        <f t="shared" si="2"/>
        <v>0.76847415767736738</v>
      </c>
      <c r="G30" s="32">
        <f t="shared" si="5"/>
        <v>2346124</v>
      </c>
      <c r="H30" s="34">
        <f t="shared" si="3"/>
        <v>0.31038304747233753</v>
      </c>
      <c r="I30" s="38">
        <v>42334</v>
      </c>
      <c r="J30" s="38">
        <v>359077</v>
      </c>
      <c r="K30" s="38">
        <v>1317306</v>
      </c>
      <c r="L30" s="38">
        <v>627407</v>
      </c>
      <c r="N30" s="1">
        <v>7558802</v>
      </c>
    </row>
    <row r="31" spans="1:14" x14ac:dyDescent="0.45">
      <c r="A31" s="36" t="s">
        <v>37</v>
      </c>
      <c r="B31" s="32">
        <f t="shared" si="4"/>
        <v>3441399</v>
      </c>
      <c r="C31" s="37">
        <f>SUM(一般接種!D30+一般接種!G30+一般接種!J30+医療従事者等!C28)</f>
        <v>1456291</v>
      </c>
      <c r="D31" s="33">
        <f t="shared" si="1"/>
        <v>0.80880027680323363</v>
      </c>
      <c r="E31" s="37">
        <f>SUM(一般接種!E30+一般接種!H30+一般接種!K30+医療従事者等!D28)</f>
        <v>1438085</v>
      </c>
      <c r="F31" s="34">
        <f t="shared" si="2"/>
        <v>0.7986889612492134</v>
      </c>
      <c r="G31" s="32">
        <f t="shared" si="5"/>
        <v>547023</v>
      </c>
      <c r="H31" s="34">
        <f t="shared" si="3"/>
        <v>0.30380765507562379</v>
      </c>
      <c r="I31" s="38">
        <v>15444</v>
      </c>
      <c r="J31" s="38">
        <v>63642</v>
      </c>
      <c r="K31" s="38">
        <v>338649</v>
      </c>
      <c r="L31" s="38">
        <v>129288</v>
      </c>
      <c r="N31" s="1">
        <v>1800557</v>
      </c>
    </row>
    <row r="32" spans="1:14" x14ac:dyDescent="0.45">
      <c r="A32" s="36" t="s">
        <v>38</v>
      </c>
      <c r="B32" s="32">
        <f t="shared" si="4"/>
        <v>2694224</v>
      </c>
      <c r="C32" s="37">
        <f>SUM(一般接種!D31+一般接種!G31+一般接種!J31+医療従事者等!C29)</f>
        <v>1140235</v>
      </c>
      <c r="D32" s="33">
        <f t="shared" si="1"/>
        <v>0.80363718889264002</v>
      </c>
      <c r="E32" s="37">
        <f>SUM(一般接種!E31+一般接種!H31+一般接種!K31+医療従事者等!D29)</f>
        <v>1126928</v>
      </c>
      <c r="F32" s="34">
        <f t="shared" si="2"/>
        <v>0.79425842041719907</v>
      </c>
      <c r="G32" s="32">
        <f t="shared" si="5"/>
        <v>427061</v>
      </c>
      <c r="H32" s="34">
        <f t="shared" si="3"/>
        <v>0.30099242833773715</v>
      </c>
      <c r="I32" s="38">
        <v>8544</v>
      </c>
      <c r="J32" s="38">
        <v>50814</v>
      </c>
      <c r="K32" s="38">
        <v>233077</v>
      </c>
      <c r="L32" s="38">
        <v>134626</v>
      </c>
      <c r="N32" s="1">
        <v>1418843</v>
      </c>
    </row>
    <row r="33" spans="1:14" x14ac:dyDescent="0.45">
      <c r="A33" s="36" t="s">
        <v>39</v>
      </c>
      <c r="B33" s="32">
        <f t="shared" si="4"/>
        <v>4713428</v>
      </c>
      <c r="C33" s="37">
        <f>SUM(一般接種!D32+一般接種!G32+一般接種!J32+医療従事者等!C30)</f>
        <v>2004578</v>
      </c>
      <c r="D33" s="33">
        <f t="shared" si="1"/>
        <v>0.79215361768348436</v>
      </c>
      <c r="E33" s="37">
        <f>SUM(一般接種!E32+一般接種!H32+一般接種!K32+医療従事者等!D30)</f>
        <v>1970150</v>
      </c>
      <c r="F33" s="34">
        <f t="shared" si="2"/>
        <v>0.77854862713205308</v>
      </c>
      <c r="G33" s="32">
        <f t="shared" si="5"/>
        <v>738700</v>
      </c>
      <c r="H33" s="34">
        <f t="shared" si="3"/>
        <v>0.29191374812194382</v>
      </c>
      <c r="I33" s="38">
        <v>24025</v>
      </c>
      <c r="J33" s="38">
        <v>83564</v>
      </c>
      <c r="K33" s="38">
        <v>423229</v>
      </c>
      <c r="L33" s="38">
        <v>207882</v>
      </c>
      <c r="N33" s="1">
        <v>2530542</v>
      </c>
    </row>
    <row r="34" spans="1:14" x14ac:dyDescent="0.45">
      <c r="A34" s="36" t="s">
        <v>40</v>
      </c>
      <c r="B34" s="32">
        <f t="shared" si="4"/>
        <v>16005504</v>
      </c>
      <c r="C34" s="37">
        <f>SUM(一般接種!D33+一般接種!G33+一般接種!J33+医療従事者等!C31)</f>
        <v>6832800</v>
      </c>
      <c r="D34" s="33">
        <f t="shared" si="1"/>
        <v>0.77298393542357713</v>
      </c>
      <c r="E34" s="37">
        <f>SUM(一般接種!E33+一般接種!H33+一般接種!K33+医療従事者等!D31)</f>
        <v>6732184</v>
      </c>
      <c r="F34" s="34">
        <f t="shared" si="2"/>
        <v>0.76160140532660692</v>
      </c>
      <c r="G34" s="32">
        <f t="shared" si="5"/>
        <v>2440520</v>
      </c>
      <c r="H34" s="34">
        <f t="shared" si="3"/>
        <v>0.27609219559769765</v>
      </c>
      <c r="I34" s="38">
        <v>57597</v>
      </c>
      <c r="J34" s="38">
        <v>335603</v>
      </c>
      <c r="K34" s="38">
        <v>1429616</v>
      </c>
      <c r="L34" s="38">
        <v>617704</v>
      </c>
      <c r="N34" s="1">
        <v>8839511</v>
      </c>
    </row>
    <row r="35" spans="1:14" x14ac:dyDescent="0.45">
      <c r="A35" s="36" t="s">
        <v>41</v>
      </c>
      <c r="B35" s="32">
        <f t="shared" si="4"/>
        <v>10401342</v>
      </c>
      <c r="C35" s="37">
        <f>SUM(一般接種!D34+一般接種!G34+一般接種!J34+医療従事者等!C32)</f>
        <v>4384649</v>
      </c>
      <c r="D35" s="33">
        <f t="shared" si="1"/>
        <v>0.79379918079159972</v>
      </c>
      <c r="E35" s="37">
        <f>SUM(一般接種!E34+一般接種!H34+一般接種!K34+医療従事者等!D32)</f>
        <v>4322631</v>
      </c>
      <c r="F35" s="34">
        <f t="shared" si="2"/>
        <v>0.78257140917422885</v>
      </c>
      <c r="G35" s="32">
        <f t="shared" si="5"/>
        <v>1694062</v>
      </c>
      <c r="H35" s="34">
        <f t="shared" si="3"/>
        <v>0.30669388309307744</v>
      </c>
      <c r="I35" s="38">
        <v>41732</v>
      </c>
      <c r="J35" s="38">
        <v>224901</v>
      </c>
      <c r="K35" s="38">
        <v>970481</v>
      </c>
      <c r="L35" s="38">
        <v>456948</v>
      </c>
      <c r="N35" s="1">
        <v>5523625</v>
      </c>
    </row>
    <row r="36" spans="1:14" x14ac:dyDescent="0.45">
      <c r="A36" s="36" t="s">
        <v>42</v>
      </c>
      <c r="B36" s="32">
        <f t="shared" si="4"/>
        <v>2602513</v>
      </c>
      <c r="C36" s="37">
        <f>SUM(一般接種!D35+一般接種!G35+一般接種!J35+医療従事者等!C33)</f>
        <v>1083020</v>
      </c>
      <c r="D36" s="33">
        <f t="shared" si="1"/>
        <v>0.80537561563991233</v>
      </c>
      <c r="E36" s="37">
        <f>SUM(一般接種!E35+一般接種!H35+一般接種!K35+医療従事者等!D33)</f>
        <v>1069776</v>
      </c>
      <c r="F36" s="34">
        <f t="shared" si="2"/>
        <v>0.79552686432088304</v>
      </c>
      <c r="G36" s="32">
        <f t="shared" si="5"/>
        <v>449717</v>
      </c>
      <c r="H36" s="34">
        <f t="shared" si="3"/>
        <v>0.33442697802324467</v>
      </c>
      <c r="I36" s="38">
        <v>6603</v>
      </c>
      <c r="J36" s="38">
        <v>49494</v>
      </c>
      <c r="K36" s="38">
        <v>297667</v>
      </c>
      <c r="L36" s="38">
        <v>95953</v>
      </c>
      <c r="N36" s="1">
        <v>1344739</v>
      </c>
    </row>
    <row r="37" spans="1:14" x14ac:dyDescent="0.45">
      <c r="A37" s="36" t="s">
        <v>43</v>
      </c>
      <c r="B37" s="32">
        <f t="shared" si="4"/>
        <v>1821906</v>
      </c>
      <c r="C37" s="37">
        <f>SUM(一般接種!D36+一般接種!G36+一般接種!J36+医療従事者等!C34)</f>
        <v>741890</v>
      </c>
      <c r="D37" s="33">
        <f t="shared" si="1"/>
        <v>0.78554093889237131</v>
      </c>
      <c r="E37" s="37">
        <f>SUM(一般接種!E36+一般接種!H36+一般接種!K36+医療従事者等!D34)</f>
        <v>730371</v>
      </c>
      <c r="F37" s="34">
        <f t="shared" si="2"/>
        <v>0.7733441899469734</v>
      </c>
      <c r="G37" s="32">
        <f t="shared" si="5"/>
        <v>349645</v>
      </c>
      <c r="H37" s="34">
        <f t="shared" si="3"/>
        <v>0.37021723109763327</v>
      </c>
      <c r="I37" s="38">
        <v>7497</v>
      </c>
      <c r="J37" s="38">
        <v>42852</v>
      </c>
      <c r="K37" s="38">
        <v>208686</v>
      </c>
      <c r="L37" s="38">
        <v>90610</v>
      </c>
      <c r="N37" s="1">
        <v>944432</v>
      </c>
    </row>
    <row r="38" spans="1:14" x14ac:dyDescent="0.45">
      <c r="A38" s="36" t="s">
        <v>44</v>
      </c>
      <c r="B38" s="32">
        <f t="shared" si="4"/>
        <v>1052380</v>
      </c>
      <c r="C38" s="37">
        <f>SUM(一般接種!D37+一般接種!G37+一般接種!J37+医療従事者等!C35)</f>
        <v>434863</v>
      </c>
      <c r="D38" s="33">
        <f t="shared" si="1"/>
        <v>0.78102078349389714</v>
      </c>
      <c r="E38" s="37">
        <f>SUM(一般接種!E37+一般接種!H37+一般接種!K37+医療従事者等!D35)</f>
        <v>428924</v>
      </c>
      <c r="F38" s="34">
        <f t="shared" si="2"/>
        <v>0.77035424614036219</v>
      </c>
      <c r="G38" s="32">
        <f t="shared" si="5"/>
        <v>188593</v>
      </c>
      <c r="H38" s="34">
        <f t="shared" si="3"/>
        <v>0.33871599244236583</v>
      </c>
      <c r="I38" s="38">
        <v>4866</v>
      </c>
      <c r="J38" s="38">
        <v>22621</v>
      </c>
      <c r="K38" s="38">
        <v>107419</v>
      </c>
      <c r="L38" s="38">
        <v>53687</v>
      </c>
      <c r="N38" s="1">
        <v>556788</v>
      </c>
    </row>
    <row r="39" spans="1:14" x14ac:dyDescent="0.45">
      <c r="A39" s="36" t="s">
        <v>45</v>
      </c>
      <c r="B39" s="32">
        <f t="shared" si="4"/>
        <v>1300263</v>
      </c>
      <c r="C39" s="37">
        <f>SUM(一般接種!D38+一般接種!G38+一般接種!J38+医療従事者等!C36)</f>
        <v>551525</v>
      </c>
      <c r="D39" s="33">
        <f t="shared" si="1"/>
        <v>0.81972756255434254</v>
      </c>
      <c r="E39" s="37">
        <f>SUM(一般接種!E38+一般接種!H38+一般接種!K38+医療従事者等!D36)</f>
        <v>541579</v>
      </c>
      <c r="F39" s="34">
        <f t="shared" si="2"/>
        <v>0.80494489569941219</v>
      </c>
      <c r="G39" s="32">
        <f t="shared" si="5"/>
        <v>207159</v>
      </c>
      <c r="H39" s="34">
        <f t="shared" si="3"/>
        <v>0.30789890237286627</v>
      </c>
      <c r="I39" s="38">
        <v>4819</v>
      </c>
      <c r="J39" s="38">
        <v>29896</v>
      </c>
      <c r="K39" s="38">
        <v>109617</v>
      </c>
      <c r="L39" s="38">
        <v>62827</v>
      </c>
      <c r="N39" s="1">
        <v>672815</v>
      </c>
    </row>
    <row r="40" spans="1:14" x14ac:dyDescent="0.45">
      <c r="A40" s="36" t="s">
        <v>46</v>
      </c>
      <c r="B40" s="32">
        <f t="shared" si="4"/>
        <v>3594472</v>
      </c>
      <c r="C40" s="37">
        <f>SUM(一般接種!D39+一般接種!G39+一般接種!J39+医療従事者等!C37)</f>
        <v>1488802</v>
      </c>
      <c r="D40" s="33">
        <f t="shared" si="1"/>
        <v>0.78614905235054977</v>
      </c>
      <c r="E40" s="37">
        <f>SUM(一般接種!E39+一般接種!H39+一般接種!K39+医療従事者等!D37)</f>
        <v>1457754</v>
      </c>
      <c r="F40" s="34">
        <f t="shared" si="2"/>
        <v>0.76975442379861347</v>
      </c>
      <c r="G40" s="32">
        <f t="shared" si="5"/>
        <v>647916</v>
      </c>
      <c r="H40" s="34">
        <f t="shared" si="3"/>
        <v>0.34212645429194666</v>
      </c>
      <c r="I40" s="38">
        <v>21800</v>
      </c>
      <c r="J40" s="38">
        <v>134728</v>
      </c>
      <c r="K40" s="38">
        <v>356166</v>
      </c>
      <c r="L40" s="38">
        <v>135222</v>
      </c>
      <c r="N40" s="1">
        <v>1893791</v>
      </c>
    </row>
    <row r="41" spans="1:14" x14ac:dyDescent="0.45">
      <c r="A41" s="36" t="s">
        <v>47</v>
      </c>
      <c r="B41" s="32">
        <f t="shared" si="4"/>
        <v>5321442</v>
      </c>
      <c r="C41" s="37">
        <f>SUM(一般接種!D40+一般接種!G40+一般接種!J40+医療従事者等!C38)</f>
        <v>2209662</v>
      </c>
      <c r="D41" s="33">
        <f t="shared" si="1"/>
        <v>0.78567631655580772</v>
      </c>
      <c r="E41" s="37">
        <f>SUM(一般接種!E40+一般接種!H40+一般接種!K40+医療従事者等!D38)</f>
        <v>2177511</v>
      </c>
      <c r="F41" s="34">
        <f t="shared" si="2"/>
        <v>0.77424457755971432</v>
      </c>
      <c r="G41" s="32">
        <f t="shared" si="5"/>
        <v>934269</v>
      </c>
      <c r="H41" s="34">
        <f t="shared" si="3"/>
        <v>0.33219244689562383</v>
      </c>
      <c r="I41" s="38">
        <v>22245</v>
      </c>
      <c r="J41" s="38">
        <v>118328</v>
      </c>
      <c r="K41" s="38">
        <v>537800</v>
      </c>
      <c r="L41" s="38">
        <v>255896</v>
      </c>
      <c r="N41" s="1">
        <v>2812433</v>
      </c>
    </row>
    <row r="42" spans="1:14" x14ac:dyDescent="0.45">
      <c r="A42" s="36" t="s">
        <v>48</v>
      </c>
      <c r="B42" s="32">
        <f t="shared" si="4"/>
        <v>2704552</v>
      </c>
      <c r="C42" s="37">
        <f>SUM(一般接種!D41+一般接種!G41+一般接種!J41+医療従事者等!C39)</f>
        <v>1102898</v>
      </c>
      <c r="D42" s="33">
        <f t="shared" si="1"/>
        <v>0.81328063357692226</v>
      </c>
      <c r="E42" s="37">
        <f>SUM(一般接種!E41+一般接種!H41+一般接種!K41+医療従事者等!D39)</f>
        <v>1077591</v>
      </c>
      <c r="F42" s="34">
        <f t="shared" si="2"/>
        <v>0.79461916806158794</v>
      </c>
      <c r="G42" s="32">
        <f t="shared" si="5"/>
        <v>524063</v>
      </c>
      <c r="H42" s="34">
        <f t="shared" si="3"/>
        <v>0.38644578979581301</v>
      </c>
      <c r="I42" s="38">
        <v>44344</v>
      </c>
      <c r="J42" s="38">
        <v>45410</v>
      </c>
      <c r="K42" s="38">
        <v>283302</v>
      </c>
      <c r="L42" s="38">
        <v>151007</v>
      </c>
      <c r="N42" s="1">
        <v>1356110</v>
      </c>
    </row>
    <row r="43" spans="1:14" x14ac:dyDescent="0.45">
      <c r="A43" s="36" t="s">
        <v>49</v>
      </c>
      <c r="B43" s="32">
        <f t="shared" si="4"/>
        <v>1427180</v>
      </c>
      <c r="C43" s="37">
        <f>SUM(一般接種!D42+一般接種!G42+一般接種!J42+医療従事者等!C40)</f>
        <v>590371</v>
      </c>
      <c r="D43" s="33">
        <f t="shared" si="1"/>
        <v>0.80328158824625928</v>
      </c>
      <c r="E43" s="37">
        <f>SUM(一般接種!E42+一般接種!H42+一般接種!K42+医療従事者等!D40)</f>
        <v>581531</v>
      </c>
      <c r="F43" s="34">
        <f t="shared" si="2"/>
        <v>0.79125354276283111</v>
      </c>
      <c r="G43" s="32">
        <f t="shared" si="5"/>
        <v>255278</v>
      </c>
      <c r="H43" s="34">
        <f t="shared" si="3"/>
        <v>0.34734110802246143</v>
      </c>
      <c r="I43" s="38">
        <v>7704</v>
      </c>
      <c r="J43" s="38">
        <v>37731</v>
      </c>
      <c r="K43" s="38">
        <v>146019</v>
      </c>
      <c r="L43" s="38">
        <v>63824</v>
      </c>
      <c r="N43" s="1">
        <v>734949</v>
      </c>
    </row>
    <row r="44" spans="1:14" x14ac:dyDescent="0.45">
      <c r="A44" s="36" t="s">
        <v>50</v>
      </c>
      <c r="B44" s="32">
        <f t="shared" si="4"/>
        <v>1799929</v>
      </c>
      <c r="C44" s="37">
        <f>SUM(一般接種!D43+一般接種!G43+一般接種!J43+医療従事者等!C41)</f>
        <v>766227</v>
      </c>
      <c r="D44" s="33">
        <f t="shared" si="1"/>
        <v>0.78676470588235292</v>
      </c>
      <c r="E44" s="37">
        <f>SUM(一般接種!E43+一般接種!H43+一般接種!K43+医療従事者等!D41)</f>
        <v>756370</v>
      </c>
      <c r="F44" s="34">
        <f t="shared" si="2"/>
        <v>0.77664350197557031</v>
      </c>
      <c r="G44" s="32">
        <f t="shared" si="5"/>
        <v>277332</v>
      </c>
      <c r="H44" s="34">
        <f t="shared" si="3"/>
        <v>0.28476551911087017</v>
      </c>
      <c r="I44" s="38">
        <v>9277</v>
      </c>
      <c r="J44" s="38">
        <v>44951</v>
      </c>
      <c r="K44" s="38">
        <v>166840</v>
      </c>
      <c r="L44" s="38">
        <v>56264</v>
      </c>
      <c r="N44" s="1">
        <v>973896</v>
      </c>
    </row>
    <row r="45" spans="1:14" x14ac:dyDescent="0.45">
      <c r="A45" s="36" t="s">
        <v>51</v>
      </c>
      <c r="B45" s="32">
        <f t="shared" si="4"/>
        <v>2630461</v>
      </c>
      <c r="C45" s="37">
        <f>SUM(一般接種!D44+一般接種!G44+一般接種!J44+医療従事者等!C42)</f>
        <v>1093470</v>
      </c>
      <c r="D45" s="33">
        <f t="shared" si="1"/>
        <v>0.80626359017238369</v>
      </c>
      <c r="E45" s="37">
        <f>SUM(一般接種!E44+一般接種!H44+一般接種!K44+医療従事者等!D42)</f>
        <v>1080120</v>
      </c>
      <c r="F45" s="34">
        <f t="shared" si="2"/>
        <v>0.79642004720476556</v>
      </c>
      <c r="G45" s="32">
        <f t="shared" si="5"/>
        <v>456871</v>
      </c>
      <c r="H45" s="34">
        <f t="shared" si="3"/>
        <v>0.33687111004933568</v>
      </c>
      <c r="I45" s="38">
        <v>11845</v>
      </c>
      <c r="J45" s="38">
        <v>53156</v>
      </c>
      <c r="K45" s="38">
        <v>265315</v>
      </c>
      <c r="L45" s="38">
        <v>126555</v>
      </c>
      <c r="N45" s="1">
        <v>1356219</v>
      </c>
    </row>
    <row r="46" spans="1:14" x14ac:dyDescent="0.45">
      <c r="A46" s="36" t="s">
        <v>52</v>
      </c>
      <c r="B46" s="32">
        <f t="shared" si="4"/>
        <v>1343471</v>
      </c>
      <c r="C46" s="37">
        <f>SUM(一般接種!D45+一般接種!G45+一般接種!J45+医療従事者等!C43)</f>
        <v>556437</v>
      </c>
      <c r="D46" s="33">
        <f t="shared" si="1"/>
        <v>0.79358697713954018</v>
      </c>
      <c r="E46" s="37">
        <f>SUM(一般接種!E45+一般接種!H45+一般接種!K45+医療従事者等!D43)</f>
        <v>549059</v>
      </c>
      <c r="F46" s="34">
        <f t="shared" si="2"/>
        <v>0.78306451957950107</v>
      </c>
      <c r="G46" s="32">
        <f t="shared" si="5"/>
        <v>237975</v>
      </c>
      <c r="H46" s="34">
        <f t="shared" si="3"/>
        <v>0.33939845999597812</v>
      </c>
      <c r="I46" s="38">
        <v>10486</v>
      </c>
      <c r="J46" s="38">
        <v>32921</v>
      </c>
      <c r="K46" s="38">
        <v>139271</v>
      </c>
      <c r="L46" s="38">
        <v>55297</v>
      </c>
      <c r="N46" s="1">
        <v>701167</v>
      </c>
    </row>
    <row r="47" spans="1:14" x14ac:dyDescent="0.45">
      <c r="A47" s="36" t="s">
        <v>53</v>
      </c>
      <c r="B47" s="32">
        <f t="shared" si="4"/>
        <v>9665021</v>
      </c>
      <c r="C47" s="37">
        <f>SUM(一般接種!D46+一般接種!G46+一般接種!J46+医療従事者等!C44)</f>
        <v>4073663</v>
      </c>
      <c r="D47" s="33">
        <f t="shared" si="1"/>
        <v>0.79498982274202457</v>
      </c>
      <c r="E47" s="37">
        <f>SUM(一般接種!E46+一般接種!H46+一般接種!K46+医療従事者等!D44)</f>
        <v>3987570</v>
      </c>
      <c r="F47" s="34">
        <f t="shared" si="2"/>
        <v>0.77818846759572768</v>
      </c>
      <c r="G47" s="32">
        <f t="shared" si="5"/>
        <v>1603788</v>
      </c>
      <c r="H47" s="34">
        <f t="shared" si="3"/>
        <v>0.31298493219389678</v>
      </c>
      <c r="I47" s="38">
        <v>39724</v>
      </c>
      <c r="J47" s="38">
        <v>210424</v>
      </c>
      <c r="K47" s="38">
        <v>883896</v>
      </c>
      <c r="L47" s="38">
        <v>469744</v>
      </c>
      <c r="N47" s="1">
        <v>5124170</v>
      </c>
    </row>
    <row r="48" spans="1:14" x14ac:dyDescent="0.45">
      <c r="A48" s="36" t="s">
        <v>54</v>
      </c>
      <c r="B48" s="32">
        <f t="shared" si="4"/>
        <v>1588206</v>
      </c>
      <c r="C48" s="37">
        <f>SUM(一般接種!D47+一般接種!G47+一般接種!J47+医療従事者等!C45)</f>
        <v>647322</v>
      </c>
      <c r="D48" s="33">
        <f t="shared" si="1"/>
        <v>0.79113247993820746</v>
      </c>
      <c r="E48" s="37">
        <f>SUM(一般接種!E47+一般接種!H47+一般接種!K47+医療従事者等!D45)</f>
        <v>637757</v>
      </c>
      <c r="F48" s="34">
        <f t="shared" si="2"/>
        <v>0.77944249849062963</v>
      </c>
      <c r="G48" s="32">
        <f t="shared" si="5"/>
        <v>303127</v>
      </c>
      <c r="H48" s="34">
        <f t="shared" si="3"/>
        <v>0.3704703613444762</v>
      </c>
      <c r="I48" s="38">
        <v>8324</v>
      </c>
      <c r="J48" s="38">
        <v>55467</v>
      </c>
      <c r="K48" s="38">
        <v>163494</v>
      </c>
      <c r="L48" s="38">
        <v>75842</v>
      </c>
      <c r="N48" s="1">
        <v>818222</v>
      </c>
    </row>
    <row r="49" spans="1:14" x14ac:dyDescent="0.45">
      <c r="A49" s="36" t="s">
        <v>55</v>
      </c>
      <c r="B49" s="32">
        <f t="shared" si="4"/>
        <v>2609492</v>
      </c>
      <c r="C49" s="37">
        <f>SUM(一般接種!D48+一般接種!G48+一般接種!J48+医療従事者等!C46)</f>
        <v>1080091</v>
      </c>
      <c r="D49" s="33">
        <f t="shared" si="1"/>
        <v>0.80848886699831879</v>
      </c>
      <c r="E49" s="37">
        <f>SUM(一般接種!E48+一般接種!H48+一般接種!K48+医療従事者等!D46)</f>
        <v>1063443</v>
      </c>
      <c r="F49" s="34">
        <f t="shared" si="2"/>
        <v>0.79602721084361694</v>
      </c>
      <c r="G49" s="32">
        <f t="shared" si="5"/>
        <v>465958</v>
      </c>
      <c r="H49" s="34">
        <f t="shared" si="3"/>
        <v>0.34878714431358343</v>
      </c>
      <c r="I49" s="38">
        <v>14262</v>
      </c>
      <c r="J49" s="38">
        <v>61110</v>
      </c>
      <c r="K49" s="38">
        <v>265665</v>
      </c>
      <c r="L49" s="38">
        <v>124921</v>
      </c>
      <c r="N49" s="1">
        <v>1335938</v>
      </c>
    </row>
    <row r="50" spans="1:14" x14ac:dyDescent="0.45">
      <c r="A50" s="36" t="s">
        <v>56</v>
      </c>
      <c r="B50" s="32">
        <f t="shared" si="4"/>
        <v>3450698</v>
      </c>
      <c r="C50" s="37">
        <f>SUM(一般接種!D49+一般接種!G49+一般接種!J49+医療従事者等!C47)</f>
        <v>1433156</v>
      </c>
      <c r="D50" s="33">
        <f t="shared" si="1"/>
        <v>0.8149205780586759</v>
      </c>
      <c r="E50" s="37">
        <f>SUM(一般接種!E49+一般接種!H49+一般接種!K49+医療従事者等!D47)</f>
        <v>1416076</v>
      </c>
      <c r="F50" s="34">
        <f t="shared" si="2"/>
        <v>0.80520855545036096</v>
      </c>
      <c r="G50" s="32">
        <f t="shared" si="5"/>
        <v>601466</v>
      </c>
      <c r="H50" s="34">
        <f t="shared" si="3"/>
        <v>0.34200535071034804</v>
      </c>
      <c r="I50" s="38">
        <v>20760</v>
      </c>
      <c r="J50" s="38">
        <v>76079</v>
      </c>
      <c r="K50" s="38">
        <v>335665</v>
      </c>
      <c r="L50" s="38">
        <v>168962</v>
      </c>
      <c r="N50" s="1">
        <v>1758645</v>
      </c>
    </row>
    <row r="51" spans="1:14" x14ac:dyDescent="0.45">
      <c r="A51" s="36" t="s">
        <v>57</v>
      </c>
      <c r="B51" s="32">
        <f t="shared" si="4"/>
        <v>2169490</v>
      </c>
      <c r="C51" s="37">
        <f>SUM(一般接種!D50+一般接種!G50+一般接種!J50+医療従事者等!C48)</f>
        <v>909352</v>
      </c>
      <c r="D51" s="33">
        <f t="shared" si="1"/>
        <v>0.79646084357135283</v>
      </c>
      <c r="E51" s="37">
        <f>SUM(一般接種!E50+一般接種!H50+一般接種!K50+医療従事者等!D48)</f>
        <v>893097</v>
      </c>
      <c r="F51" s="34">
        <f t="shared" si="2"/>
        <v>0.78222381433267263</v>
      </c>
      <c r="G51" s="32">
        <f t="shared" si="5"/>
        <v>367041</v>
      </c>
      <c r="H51" s="34">
        <f t="shared" si="3"/>
        <v>0.32147483536108451</v>
      </c>
      <c r="I51" s="38">
        <v>18009</v>
      </c>
      <c r="J51" s="38">
        <v>49092</v>
      </c>
      <c r="K51" s="38">
        <v>209986</v>
      </c>
      <c r="L51" s="38">
        <v>89954</v>
      </c>
      <c r="N51" s="1">
        <v>1141741</v>
      </c>
    </row>
    <row r="52" spans="1:14" x14ac:dyDescent="0.45">
      <c r="A52" s="36" t="s">
        <v>58</v>
      </c>
      <c r="B52" s="32">
        <f t="shared" si="4"/>
        <v>2037526</v>
      </c>
      <c r="C52" s="37">
        <f>SUM(一般接種!D51+一般接種!G51+一般接種!J51+医療従事者等!C49)</f>
        <v>854234</v>
      </c>
      <c r="D52" s="33">
        <f t="shared" si="1"/>
        <v>0.78568964930498386</v>
      </c>
      <c r="E52" s="37">
        <f>SUM(一般接種!E51+一般接種!H51+一般接種!K51+医療従事者等!D49)</f>
        <v>840801</v>
      </c>
      <c r="F52" s="34">
        <f t="shared" si="2"/>
        <v>0.77333452288866955</v>
      </c>
      <c r="G52" s="32">
        <f t="shared" si="5"/>
        <v>342491</v>
      </c>
      <c r="H52" s="34">
        <f t="shared" si="3"/>
        <v>0.31500927577234489</v>
      </c>
      <c r="I52" s="38">
        <v>10757</v>
      </c>
      <c r="J52" s="38">
        <v>44734</v>
      </c>
      <c r="K52" s="38">
        <v>184891</v>
      </c>
      <c r="L52" s="38">
        <v>102109</v>
      </c>
      <c r="N52" s="1">
        <v>1087241</v>
      </c>
    </row>
    <row r="53" spans="1:14" x14ac:dyDescent="0.45">
      <c r="A53" s="36" t="s">
        <v>59</v>
      </c>
      <c r="B53" s="32">
        <f t="shared" si="4"/>
        <v>3099009</v>
      </c>
      <c r="C53" s="37">
        <f>SUM(一般接種!D52+一般接種!G52+一般接種!J52+医療従事者等!C50)</f>
        <v>1294398</v>
      </c>
      <c r="D53" s="33">
        <f t="shared" si="1"/>
        <v>0.80023764819782417</v>
      </c>
      <c r="E53" s="37">
        <f>SUM(一般接種!E52+一般接種!H52+一般接種!K52+医療従事者等!D50)</f>
        <v>1270141</v>
      </c>
      <c r="F53" s="34">
        <f t="shared" si="2"/>
        <v>0.78524120612024484</v>
      </c>
      <c r="G53" s="32">
        <f t="shared" si="5"/>
        <v>534470</v>
      </c>
      <c r="H53" s="34">
        <f t="shared" si="3"/>
        <v>0.33042620263032785</v>
      </c>
      <c r="I53" s="38">
        <v>16876</v>
      </c>
      <c r="J53" s="38">
        <v>68816</v>
      </c>
      <c r="K53" s="38">
        <v>336314</v>
      </c>
      <c r="L53" s="38">
        <v>112464</v>
      </c>
      <c r="N53" s="1">
        <v>1617517</v>
      </c>
    </row>
    <row r="54" spans="1:14" x14ac:dyDescent="0.45">
      <c r="A54" s="36" t="s">
        <v>60</v>
      </c>
      <c r="B54" s="32">
        <f t="shared" si="4"/>
        <v>2429092</v>
      </c>
      <c r="C54" s="37">
        <f>SUM(一般接種!D53+一般接種!G53+一般接種!J53+医療従事者等!C51)</f>
        <v>1044650</v>
      </c>
      <c r="D54" s="40">
        <f t="shared" si="1"/>
        <v>0.70341211944101412</v>
      </c>
      <c r="E54" s="37">
        <f>SUM(一般接種!E53+一般接種!H53+一般接種!K53+医療従事者等!D51)</f>
        <v>1023240</v>
      </c>
      <c r="F54" s="34">
        <f t="shared" si="2"/>
        <v>0.68899575656614487</v>
      </c>
      <c r="G54" s="32">
        <f t="shared" si="5"/>
        <v>361202</v>
      </c>
      <c r="H54" s="34">
        <f t="shared" si="3"/>
        <v>0.24321434391071955</v>
      </c>
      <c r="I54" s="38">
        <v>16724</v>
      </c>
      <c r="J54" s="38">
        <v>55848</v>
      </c>
      <c r="K54" s="38">
        <v>204172</v>
      </c>
      <c r="L54" s="38">
        <v>84458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（3月15日公表時点）</v>
      </c>
      <c r="R2" s="101"/>
    </row>
    <row r="3" spans="1:18" ht="37.5" customHeight="1" x14ac:dyDescent="0.45">
      <c r="A3" s="102" t="s">
        <v>3</v>
      </c>
      <c r="B3" s="105" t="s">
        <v>112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113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114</v>
      </c>
      <c r="D4" s="107"/>
      <c r="E4" s="107"/>
      <c r="F4" s="108" t="s">
        <v>115</v>
      </c>
      <c r="G4" s="109"/>
      <c r="H4" s="110"/>
      <c r="I4" s="108" t="s">
        <v>116</v>
      </c>
      <c r="J4" s="109"/>
      <c r="K4" s="110"/>
      <c r="M4" s="111" t="s">
        <v>117</v>
      </c>
      <c r="N4" s="111"/>
      <c r="O4" s="105" t="s">
        <v>118</v>
      </c>
      <c r="P4" s="105"/>
      <c r="Q4" s="107" t="s">
        <v>116</v>
      </c>
      <c r="R4" s="107"/>
    </row>
    <row r="5" spans="1:18" ht="36" x14ac:dyDescent="0.45">
      <c r="A5" s="104"/>
      <c r="B5" s="106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189998180</v>
      </c>
      <c r="C6" s="43">
        <f t="shared" ref="C6" si="0">SUM(C7:C53)</f>
        <v>157720383</v>
      </c>
      <c r="D6" s="43">
        <f>SUM(D7:D53)</f>
        <v>79202758</v>
      </c>
      <c r="E6" s="44">
        <f>SUM(E7:E53)</f>
        <v>78517625</v>
      </c>
      <c r="F6" s="44">
        <f t="shared" ref="F6:Q6" si="1">SUM(F7:F53)</f>
        <v>32161186</v>
      </c>
      <c r="G6" s="44">
        <f>SUM(G7:G53)</f>
        <v>16141273</v>
      </c>
      <c r="H6" s="44">
        <f t="shared" ref="H6:K6" si="2">SUM(H7:H53)</f>
        <v>16019913</v>
      </c>
      <c r="I6" s="44">
        <f>SUM(I7:I53)</f>
        <v>116611</v>
      </c>
      <c r="J6" s="44">
        <f t="shared" si="2"/>
        <v>58413</v>
      </c>
      <c r="K6" s="44">
        <f t="shared" si="2"/>
        <v>58198</v>
      </c>
      <c r="L6" s="45"/>
      <c r="M6" s="44">
        <f>SUM(M7:M53)</f>
        <v>166833210</v>
      </c>
      <c r="N6" s="46">
        <f>C6/M6</f>
        <v>0.94537761995947933</v>
      </c>
      <c r="O6" s="44">
        <f t="shared" si="1"/>
        <v>34257250</v>
      </c>
      <c r="P6" s="47">
        <f>F6/O6</f>
        <v>0.93881400287530381</v>
      </c>
      <c r="Q6" s="44">
        <f t="shared" si="1"/>
        <v>197520</v>
      </c>
      <c r="R6" s="47">
        <f>I6/Q6</f>
        <v>0.59037565816119886</v>
      </c>
    </row>
    <row r="7" spans="1:18" x14ac:dyDescent="0.45">
      <c r="A7" s="48" t="s">
        <v>14</v>
      </c>
      <c r="B7" s="43">
        <v>7792677</v>
      </c>
      <c r="C7" s="43">
        <v>6301256</v>
      </c>
      <c r="D7" s="43">
        <v>3164936</v>
      </c>
      <c r="E7" s="44">
        <v>3136320</v>
      </c>
      <c r="F7" s="49">
        <v>1490591</v>
      </c>
      <c r="G7" s="44">
        <v>747228</v>
      </c>
      <c r="H7" s="44">
        <v>743363</v>
      </c>
      <c r="I7" s="44">
        <v>830</v>
      </c>
      <c r="J7" s="44">
        <v>413</v>
      </c>
      <c r="K7" s="44">
        <v>417</v>
      </c>
      <c r="L7" s="45"/>
      <c r="M7" s="44">
        <v>7002960</v>
      </c>
      <c r="N7" s="46">
        <v>0.89979894216160028</v>
      </c>
      <c r="O7" s="50">
        <v>1518200</v>
      </c>
      <c r="P7" s="46">
        <v>0.98181464892636017</v>
      </c>
      <c r="Q7" s="44">
        <v>900</v>
      </c>
      <c r="R7" s="47">
        <v>0.92222222222222228</v>
      </c>
    </row>
    <row r="8" spans="1:18" x14ac:dyDescent="0.45">
      <c r="A8" s="48" t="s">
        <v>15</v>
      </c>
      <c r="B8" s="43">
        <v>1986221</v>
      </c>
      <c r="C8" s="43">
        <v>1797818</v>
      </c>
      <c r="D8" s="43">
        <v>902726</v>
      </c>
      <c r="E8" s="44">
        <v>895092</v>
      </c>
      <c r="F8" s="49">
        <v>186007</v>
      </c>
      <c r="G8" s="44">
        <v>93602</v>
      </c>
      <c r="H8" s="44">
        <v>92405</v>
      </c>
      <c r="I8" s="44">
        <v>2396</v>
      </c>
      <c r="J8" s="44">
        <v>1208</v>
      </c>
      <c r="K8" s="44">
        <v>1188</v>
      </c>
      <c r="L8" s="45"/>
      <c r="M8" s="44">
        <v>1823655</v>
      </c>
      <c r="N8" s="46">
        <v>0.98583229832397024</v>
      </c>
      <c r="O8" s="50">
        <v>186500</v>
      </c>
      <c r="P8" s="46">
        <v>0.99735656836461128</v>
      </c>
      <c r="Q8" s="44">
        <v>3700</v>
      </c>
      <c r="R8" s="47">
        <v>0.64756756756756761</v>
      </c>
    </row>
    <row r="9" spans="1:18" x14ac:dyDescent="0.45">
      <c r="A9" s="48" t="s">
        <v>16</v>
      </c>
      <c r="B9" s="43">
        <v>1907998</v>
      </c>
      <c r="C9" s="43">
        <v>1665033</v>
      </c>
      <c r="D9" s="43">
        <v>835524</v>
      </c>
      <c r="E9" s="44">
        <v>829509</v>
      </c>
      <c r="F9" s="49">
        <v>242872</v>
      </c>
      <c r="G9" s="44">
        <v>122043</v>
      </c>
      <c r="H9" s="44">
        <v>120829</v>
      </c>
      <c r="I9" s="44">
        <v>93</v>
      </c>
      <c r="J9" s="44">
        <v>48</v>
      </c>
      <c r="K9" s="44">
        <v>45</v>
      </c>
      <c r="L9" s="45"/>
      <c r="M9" s="44">
        <v>1755085</v>
      </c>
      <c r="N9" s="46">
        <v>0.9486908041490868</v>
      </c>
      <c r="O9" s="50">
        <v>227500</v>
      </c>
      <c r="P9" s="46">
        <v>1.0675692307692308</v>
      </c>
      <c r="Q9" s="44">
        <v>160</v>
      </c>
      <c r="R9" s="47">
        <v>0.58125000000000004</v>
      </c>
    </row>
    <row r="10" spans="1:18" x14ac:dyDescent="0.45">
      <c r="A10" s="48" t="s">
        <v>17</v>
      </c>
      <c r="B10" s="43">
        <v>3464675</v>
      </c>
      <c r="C10" s="43">
        <v>2725871</v>
      </c>
      <c r="D10" s="43">
        <v>1368066</v>
      </c>
      <c r="E10" s="44">
        <v>1357805</v>
      </c>
      <c r="F10" s="49">
        <v>738757</v>
      </c>
      <c r="G10" s="44">
        <v>370518</v>
      </c>
      <c r="H10" s="44">
        <v>368239</v>
      </c>
      <c r="I10" s="44">
        <v>47</v>
      </c>
      <c r="J10" s="44">
        <v>21</v>
      </c>
      <c r="K10" s="44">
        <v>26</v>
      </c>
      <c r="L10" s="45"/>
      <c r="M10" s="44">
        <v>2921365</v>
      </c>
      <c r="N10" s="46">
        <v>0.93308128220883046</v>
      </c>
      <c r="O10" s="50">
        <v>854400</v>
      </c>
      <c r="P10" s="46">
        <v>0.86465004681647939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1538904</v>
      </c>
      <c r="C11" s="43">
        <v>1444909</v>
      </c>
      <c r="D11" s="43">
        <v>724649</v>
      </c>
      <c r="E11" s="44">
        <v>720260</v>
      </c>
      <c r="F11" s="49">
        <v>93939</v>
      </c>
      <c r="G11" s="44">
        <v>47837</v>
      </c>
      <c r="H11" s="44">
        <v>46102</v>
      </c>
      <c r="I11" s="44">
        <v>56</v>
      </c>
      <c r="J11" s="44">
        <v>28</v>
      </c>
      <c r="K11" s="44">
        <v>28</v>
      </c>
      <c r="L11" s="45"/>
      <c r="M11" s="44">
        <v>1455055</v>
      </c>
      <c r="N11" s="46">
        <v>0.99302706770534444</v>
      </c>
      <c r="O11" s="50">
        <v>87900</v>
      </c>
      <c r="P11" s="46">
        <v>1.0687030716723549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1679836</v>
      </c>
      <c r="C12" s="43">
        <v>1603316</v>
      </c>
      <c r="D12" s="43">
        <v>804789</v>
      </c>
      <c r="E12" s="44">
        <v>798527</v>
      </c>
      <c r="F12" s="49">
        <v>76359</v>
      </c>
      <c r="G12" s="44">
        <v>38397</v>
      </c>
      <c r="H12" s="44">
        <v>37962</v>
      </c>
      <c r="I12" s="44">
        <v>161</v>
      </c>
      <c r="J12" s="44">
        <v>80</v>
      </c>
      <c r="K12" s="44">
        <v>81</v>
      </c>
      <c r="L12" s="45"/>
      <c r="M12" s="44">
        <v>1632095</v>
      </c>
      <c r="N12" s="46">
        <v>0.98236683526387858</v>
      </c>
      <c r="O12" s="50">
        <v>61700</v>
      </c>
      <c r="P12" s="46">
        <v>1.237585089141005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2879768</v>
      </c>
      <c r="C13" s="43">
        <v>2673642</v>
      </c>
      <c r="D13" s="43">
        <v>1342757</v>
      </c>
      <c r="E13" s="44">
        <v>1330885</v>
      </c>
      <c r="F13" s="49">
        <v>205876</v>
      </c>
      <c r="G13" s="44">
        <v>103635</v>
      </c>
      <c r="H13" s="44">
        <v>102241</v>
      </c>
      <c r="I13" s="44">
        <v>250</v>
      </c>
      <c r="J13" s="44">
        <v>126</v>
      </c>
      <c r="K13" s="44">
        <v>124</v>
      </c>
      <c r="L13" s="45"/>
      <c r="M13" s="44">
        <v>2770640</v>
      </c>
      <c r="N13" s="46">
        <v>0.96499076025755781</v>
      </c>
      <c r="O13" s="50">
        <v>178600</v>
      </c>
      <c r="P13" s="46">
        <v>1.1527211646136619</v>
      </c>
      <c r="Q13" s="44">
        <v>520</v>
      </c>
      <c r="R13" s="47">
        <v>0.48076923076923078</v>
      </c>
    </row>
    <row r="14" spans="1:18" x14ac:dyDescent="0.45">
      <c r="A14" s="48" t="s">
        <v>21</v>
      </c>
      <c r="B14" s="43">
        <v>4527984</v>
      </c>
      <c r="C14" s="43">
        <v>3660049</v>
      </c>
      <c r="D14" s="43">
        <v>1837806</v>
      </c>
      <c r="E14" s="44">
        <v>1822243</v>
      </c>
      <c r="F14" s="49">
        <v>867570</v>
      </c>
      <c r="G14" s="44">
        <v>435561</v>
      </c>
      <c r="H14" s="44">
        <v>432009</v>
      </c>
      <c r="I14" s="44">
        <v>365</v>
      </c>
      <c r="J14" s="44">
        <v>179</v>
      </c>
      <c r="K14" s="44">
        <v>186</v>
      </c>
      <c r="L14" s="45"/>
      <c r="M14" s="44">
        <v>3846105</v>
      </c>
      <c r="N14" s="46">
        <v>0.95162482563528561</v>
      </c>
      <c r="O14" s="50">
        <v>892500</v>
      </c>
      <c r="P14" s="46">
        <v>0.97206722689075631</v>
      </c>
      <c r="Q14" s="44">
        <v>800</v>
      </c>
      <c r="R14" s="47">
        <v>0.45624999999999999</v>
      </c>
    </row>
    <row r="15" spans="1:18" x14ac:dyDescent="0.45">
      <c r="A15" s="51" t="s">
        <v>22</v>
      </c>
      <c r="B15" s="43">
        <v>3005271</v>
      </c>
      <c r="C15" s="43">
        <v>2623820</v>
      </c>
      <c r="D15" s="43">
        <v>1316936</v>
      </c>
      <c r="E15" s="44">
        <v>1306884</v>
      </c>
      <c r="F15" s="49">
        <v>380626</v>
      </c>
      <c r="G15" s="44">
        <v>191520</v>
      </c>
      <c r="H15" s="44">
        <v>189106</v>
      </c>
      <c r="I15" s="44">
        <v>825</v>
      </c>
      <c r="J15" s="44">
        <v>417</v>
      </c>
      <c r="K15" s="44">
        <v>408</v>
      </c>
      <c r="L15" s="45"/>
      <c r="M15" s="44">
        <v>2679650</v>
      </c>
      <c r="N15" s="46">
        <v>0.97916518948370124</v>
      </c>
      <c r="O15" s="50">
        <v>375900</v>
      </c>
      <c r="P15" s="46">
        <v>1.0125724926842246</v>
      </c>
      <c r="Q15" s="44">
        <v>1100</v>
      </c>
      <c r="R15" s="47">
        <v>0.75</v>
      </c>
    </row>
    <row r="16" spans="1:18" x14ac:dyDescent="0.45">
      <c r="A16" s="48" t="s">
        <v>23</v>
      </c>
      <c r="B16" s="43">
        <v>2953111</v>
      </c>
      <c r="C16" s="43">
        <v>2105492</v>
      </c>
      <c r="D16" s="43">
        <v>1057468</v>
      </c>
      <c r="E16" s="44">
        <v>1048024</v>
      </c>
      <c r="F16" s="49">
        <v>847405</v>
      </c>
      <c r="G16" s="44">
        <v>425280</v>
      </c>
      <c r="H16" s="44">
        <v>422125</v>
      </c>
      <c r="I16" s="44">
        <v>214</v>
      </c>
      <c r="J16" s="44">
        <v>94</v>
      </c>
      <c r="K16" s="44">
        <v>120</v>
      </c>
      <c r="L16" s="45"/>
      <c r="M16" s="44">
        <v>2318195</v>
      </c>
      <c r="N16" s="46">
        <v>0.9082462864426849</v>
      </c>
      <c r="O16" s="50">
        <v>887500</v>
      </c>
      <c r="P16" s="46">
        <v>0.95482253521126759</v>
      </c>
      <c r="Q16" s="44">
        <v>320</v>
      </c>
      <c r="R16" s="47">
        <v>0.66874999999999996</v>
      </c>
    </row>
    <row r="17" spans="1:18" x14ac:dyDescent="0.45">
      <c r="A17" s="48" t="s">
        <v>24</v>
      </c>
      <c r="B17" s="43">
        <v>11336415</v>
      </c>
      <c r="C17" s="43">
        <v>9648166</v>
      </c>
      <c r="D17" s="43">
        <v>4850646</v>
      </c>
      <c r="E17" s="44">
        <v>4797520</v>
      </c>
      <c r="F17" s="49">
        <v>1670239</v>
      </c>
      <c r="G17" s="44">
        <v>836853</v>
      </c>
      <c r="H17" s="44">
        <v>833386</v>
      </c>
      <c r="I17" s="44">
        <v>18010</v>
      </c>
      <c r="J17" s="44">
        <v>9038</v>
      </c>
      <c r="K17" s="44">
        <v>8972</v>
      </c>
      <c r="L17" s="45"/>
      <c r="M17" s="44">
        <v>10086110</v>
      </c>
      <c r="N17" s="46">
        <v>0.95657949397736097</v>
      </c>
      <c r="O17" s="50">
        <v>659400</v>
      </c>
      <c r="P17" s="46">
        <v>2.5329678495602064</v>
      </c>
      <c r="Q17" s="44">
        <v>37360</v>
      </c>
      <c r="R17" s="47">
        <v>0.48206638115631689</v>
      </c>
    </row>
    <row r="18" spans="1:18" x14ac:dyDescent="0.45">
      <c r="A18" s="48" t="s">
        <v>25</v>
      </c>
      <c r="B18" s="43">
        <v>9662937</v>
      </c>
      <c r="C18" s="43">
        <v>7969887</v>
      </c>
      <c r="D18" s="43">
        <v>4003429</v>
      </c>
      <c r="E18" s="44">
        <v>3966458</v>
      </c>
      <c r="F18" s="49">
        <v>1692272</v>
      </c>
      <c r="G18" s="44">
        <v>848177</v>
      </c>
      <c r="H18" s="44">
        <v>844095</v>
      </c>
      <c r="I18" s="44">
        <v>778</v>
      </c>
      <c r="J18" s="44">
        <v>362</v>
      </c>
      <c r="K18" s="44">
        <v>416</v>
      </c>
      <c r="L18" s="45"/>
      <c r="M18" s="44">
        <v>8308245</v>
      </c>
      <c r="N18" s="46">
        <v>0.95927443160378634</v>
      </c>
      <c r="O18" s="50">
        <v>643300</v>
      </c>
      <c r="P18" s="46">
        <v>2.6306109124825121</v>
      </c>
      <c r="Q18" s="44">
        <v>4340</v>
      </c>
      <c r="R18" s="47">
        <v>0.1792626728110599</v>
      </c>
    </row>
    <row r="19" spans="1:18" x14ac:dyDescent="0.45">
      <c r="A19" s="48" t="s">
        <v>26</v>
      </c>
      <c r="B19" s="43">
        <v>20910412</v>
      </c>
      <c r="C19" s="43">
        <v>15560304</v>
      </c>
      <c r="D19" s="43">
        <v>7821433</v>
      </c>
      <c r="E19" s="44">
        <v>7738871</v>
      </c>
      <c r="F19" s="49">
        <v>5336769</v>
      </c>
      <c r="G19" s="44">
        <v>2678353</v>
      </c>
      <c r="H19" s="44">
        <v>2658416</v>
      </c>
      <c r="I19" s="44">
        <v>13339</v>
      </c>
      <c r="J19" s="44">
        <v>6540</v>
      </c>
      <c r="K19" s="44">
        <v>6799</v>
      </c>
      <c r="L19" s="45"/>
      <c r="M19" s="44">
        <v>16723390</v>
      </c>
      <c r="N19" s="46">
        <v>0.93045154122459617</v>
      </c>
      <c r="O19" s="50">
        <v>10132950</v>
      </c>
      <c r="P19" s="46">
        <v>0.52667475907805728</v>
      </c>
      <c r="Q19" s="44">
        <v>43080</v>
      </c>
      <c r="R19" s="47">
        <v>0.30963324048282265</v>
      </c>
    </row>
    <row r="20" spans="1:18" x14ac:dyDescent="0.45">
      <c r="A20" s="48" t="s">
        <v>27</v>
      </c>
      <c r="B20" s="43">
        <v>14130092</v>
      </c>
      <c r="C20" s="43">
        <v>10800431</v>
      </c>
      <c r="D20" s="43">
        <v>5422344</v>
      </c>
      <c r="E20" s="44">
        <v>5378087</v>
      </c>
      <c r="F20" s="49">
        <v>3323586</v>
      </c>
      <c r="G20" s="44">
        <v>1664830</v>
      </c>
      <c r="H20" s="44">
        <v>1658756</v>
      </c>
      <c r="I20" s="44">
        <v>6075</v>
      </c>
      <c r="J20" s="44">
        <v>3059</v>
      </c>
      <c r="K20" s="44">
        <v>3016</v>
      </c>
      <c r="L20" s="45"/>
      <c r="M20" s="44">
        <v>11302135</v>
      </c>
      <c r="N20" s="46">
        <v>0.95560980292661524</v>
      </c>
      <c r="O20" s="50">
        <v>1939600</v>
      </c>
      <c r="P20" s="46">
        <v>1.713541967415962</v>
      </c>
      <c r="Q20" s="44">
        <v>11520</v>
      </c>
      <c r="R20" s="47">
        <v>0.52734375</v>
      </c>
    </row>
    <row r="21" spans="1:18" x14ac:dyDescent="0.45">
      <c r="A21" s="48" t="s">
        <v>28</v>
      </c>
      <c r="B21" s="43">
        <v>3466010</v>
      </c>
      <c r="C21" s="43">
        <v>2897160</v>
      </c>
      <c r="D21" s="43">
        <v>1453533</v>
      </c>
      <c r="E21" s="44">
        <v>1443627</v>
      </c>
      <c r="F21" s="49">
        <v>568772</v>
      </c>
      <c r="G21" s="44">
        <v>285740</v>
      </c>
      <c r="H21" s="44">
        <v>283032</v>
      </c>
      <c r="I21" s="44">
        <v>78</v>
      </c>
      <c r="J21" s="44">
        <v>35</v>
      </c>
      <c r="K21" s="44">
        <v>43</v>
      </c>
      <c r="L21" s="45"/>
      <c r="M21" s="44">
        <v>3050705</v>
      </c>
      <c r="N21" s="46">
        <v>0.94966901093353828</v>
      </c>
      <c r="O21" s="50">
        <v>584800</v>
      </c>
      <c r="P21" s="46">
        <v>0.97259233926128585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1645185</v>
      </c>
      <c r="C22" s="43">
        <v>1459609</v>
      </c>
      <c r="D22" s="43">
        <v>732646</v>
      </c>
      <c r="E22" s="44">
        <v>726963</v>
      </c>
      <c r="F22" s="49">
        <v>185364</v>
      </c>
      <c r="G22" s="44">
        <v>92938</v>
      </c>
      <c r="H22" s="44">
        <v>92426</v>
      </c>
      <c r="I22" s="44">
        <v>212</v>
      </c>
      <c r="J22" s="44">
        <v>110</v>
      </c>
      <c r="K22" s="44">
        <v>102</v>
      </c>
      <c r="L22" s="45"/>
      <c r="M22" s="44">
        <v>1499620</v>
      </c>
      <c r="N22" s="46">
        <v>0.97331924087435484</v>
      </c>
      <c r="O22" s="50">
        <v>176600</v>
      </c>
      <c r="P22" s="46">
        <v>1.0496262740656852</v>
      </c>
      <c r="Q22" s="44">
        <v>400</v>
      </c>
      <c r="R22" s="47">
        <v>0.53</v>
      </c>
    </row>
    <row r="23" spans="1:18" x14ac:dyDescent="0.45">
      <c r="A23" s="48" t="s">
        <v>30</v>
      </c>
      <c r="B23" s="43">
        <v>1698684</v>
      </c>
      <c r="C23" s="43">
        <v>1493239</v>
      </c>
      <c r="D23" s="43">
        <v>749667</v>
      </c>
      <c r="E23" s="44">
        <v>743572</v>
      </c>
      <c r="F23" s="49">
        <v>204446</v>
      </c>
      <c r="G23" s="44">
        <v>102630</v>
      </c>
      <c r="H23" s="44">
        <v>101816</v>
      </c>
      <c r="I23" s="44">
        <v>999</v>
      </c>
      <c r="J23" s="44">
        <v>505</v>
      </c>
      <c r="K23" s="44">
        <v>494</v>
      </c>
      <c r="L23" s="45"/>
      <c r="M23" s="44">
        <v>1531830</v>
      </c>
      <c r="N23" s="46">
        <v>0.97480725667991874</v>
      </c>
      <c r="O23" s="50">
        <v>220900</v>
      </c>
      <c r="P23" s="46">
        <v>0.92551380715255771</v>
      </c>
      <c r="Q23" s="44">
        <v>1080</v>
      </c>
      <c r="R23" s="47">
        <v>0.92500000000000004</v>
      </c>
    </row>
    <row r="24" spans="1:18" x14ac:dyDescent="0.45">
      <c r="A24" s="48" t="s">
        <v>31</v>
      </c>
      <c r="B24" s="43">
        <v>1168534</v>
      </c>
      <c r="C24" s="43">
        <v>1027678</v>
      </c>
      <c r="D24" s="43">
        <v>516305</v>
      </c>
      <c r="E24" s="44">
        <v>511373</v>
      </c>
      <c r="F24" s="49">
        <v>140781</v>
      </c>
      <c r="G24" s="44">
        <v>70924</v>
      </c>
      <c r="H24" s="44">
        <v>69857</v>
      </c>
      <c r="I24" s="44">
        <v>75</v>
      </c>
      <c r="J24" s="44">
        <v>33</v>
      </c>
      <c r="K24" s="44">
        <v>42</v>
      </c>
      <c r="L24" s="45"/>
      <c r="M24" s="44">
        <v>1060670</v>
      </c>
      <c r="N24" s="46">
        <v>0.96889513232202285</v>
      </c>
      <c r="O24" s="50">
        <v>145200</v>
      </c>
      <c r="P24" s="46">
        <v>0.9695661157024793</v>
      </c>
      <c r="Q24" s="44">
        <v>140</v>
      </c>
      <c r="R24" s="47">
        <v>0.5357142857142857</v>
      </c>
    </row>
    <row r="25" spans="1:18" x14ac:dyDescent="0.45">
      <c r="A25" s="48" t="s">
        <v>32</v>
      </c>
      <c r="B25" s="43">
        <v>1251644</v>
      </c>
      <c r="C25" s="43">
        <v>1103063</v>
      </c>
      <c r="D25" s="43">
        <v>553571</v>
      </c>
      <c r="E25" s="44">
        <v>549492</v>
      </c>
      <c r="F25" s="49">
        <v>148554</v>
      </c>
      <c r="G25" s="44">
        <v>74622</v>
      </c>
      <c r="H25" s="44">
        <v>73932</v>
      </c>
      <c r="I25" s="44">
        <v>27</v>
      </c>
      <c r="J25" s="44">
        <v>10</v>
      </c>
      <c r="K25" s="44">
        <v>17</v>
      </c>
      <c r="L25" s="45"/>
      <c r="M25" s="44">
        <v>1188890</v>
      </c>
      <c r="N25" s="46">
        <v>0.92780913288866085</v>
      </c>
      <c r="O25" s="50">
        <v>139400</v>
      </c>
      <c r="P25" s="46">
        <v>1.0656671449067432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3168316</v>
      </c>
      <c r="C26" s="43">
        <v>2881055</v>
      </c>
      <c r="D26" s="43">
        <v>1445508</v>
      </c>
      <c r="E26" s="44">
        <v>1435547</v>
      </c>
      <c r="F26" s="49">
        <v>287140</v>
      </c>
      <c r="G26" s="44">
        <v>144554</v>
      </c>
      <c r="H26" s="44">
        <v>142586</v>
      </c>
      <c r="I26" s="44">
        <v>121</v>
      </c>
      <c r="J26" s="44">
        <v>55</v>
      </c>
      <c r="K26" s="44">
        <v>66</v>
      </c>
      <c r="L26" s="45"/>
      <c r="M26" s="44">
        <v>2981770</v>
      </c>
      <c r="N26" s="46">
        <v>0.96622308226321951</v>
      </c>
      <c r="O26" s="50">
        <v>268100</v>
      </c>
      <c r="P26" s="46">
        <v>1.0710182767624021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3064498</v>
      </c>
      <c r="C27" s="43">
        <v>2724551</v>
      </c>
      <c r="D27" s="43">
        <v>1367034</v>
      </c>
      <c r="E27" s="44">
        <v>1357517</v>
      </c>
      <c r="F27" s="49">
        <v>337820</v>
      </c>
      <c r="G27" s="44">
        <v>170164</v>
      </c>
      <c r="H27" s="44">
        <v>167656</v>
      </c>
      <c r="I27" s="44">
        <v>2127</v>
      </c>
      <c r="J27" s="44">
        <v>1066</v>
      </c>
      <c r="K27" s="44">
        <v>1061</v>
      </c>
      <c r="L27" s="45"/>
      <c r="M27" s="44">
        <v>2806725</v>
      </c>
      <c r="N27" s="46">
        <v>0.97072246123150652</v>
      </c>
      <c r="O27" s="50">
        <v>279600</v>
      </c>
      <c r="P27" s="46">
        <v>1.2082260371959943</v>
      </c>
      <c r="Q27" s="44">
        <v>2560</v>
      </c>
      <c r="R27" s="47">
        <v>0.83085937499999996</v>
      </c>
    </row>
    <row r="28" spans="1:18" x14ac:dyDescent="0.45">
      <c r="A28" s="48" t="s">
        <v>35</v>
      </c>
      <c r="B28" s="43">
        <v>5808105</v>
      </c>
      <c r="C28" s="43">
        <v>5031523</v>
      </c>
      <c r="D28" s="43">
        <v>2526263</v>
      </c>
      <c r="E28" s="44">
        <v>2505260</v>
      </c>
      <c r="F28" s="49">
        <v>776406</v>
      </c>
      <c r="G28" s="44">
        <v>389412</v>
      </c>
      <c r="H28" s="44">
        <v>386994</v>
      </c>
      <c r="I28" s="44">
        <v>176</v>
      </c>
      <c r="J28" s="44">
        <v>91</v>
      </c>
      <c r="K28" s="44">
        <v>85</v>
      </c>
      <c r="L28" s="45"/>
      <c r="M28" s="44">
        <v>5097520</v>
      </c>
      <c r="N28" s="46">
        <v>0.98705311602504753</v>
      </c>
      <c r="O28" s="50">
        <v>752600</v>
      </c>
      <c r="P28" s="46">
        <v>1.0316316768535743</v>
      </c>
      <c r="Q28" s="44">
        <v>1040</v>
      </c>
      <c r="R28" s="47">
        <v>0.16923076923076924</v>
      </c>
    </row>
    <row r="29" spans="1:18" x14ac:dyDescent="0.45">
      <c r="A29" s="48" t="s">
        <v>36</v>
      </c>
      <c r="B29" s="43">
        <v>11049867</v>
      </c>
      <c r="C29" s="43">
        <v>8623898</v>
      </c>
      <c r="D29" s="43">
        <v>4329694</v>
      </c>
      <c r="E29" s="44">
        <v>4294204</v>
      </c>
      <c r="F29" s="49">
        <v>2425256</v>
      </c>
      <c r="G29" s="44">
        <v>1216955</v>
      </c>
      <c r="H29" s="44">
        <v>1208301</v>
      </c>
      <c r="I29" s="44">
        <v>713</v>
      </c>
      <c r="J29" s="44">
        <v>341</v>
      </c>
      <c r="K29" s="44">
        <v>372</v>
      </c>
      <c r="L29" s="45"/>
      <c r="M29" s="44">
        <v>9440310</v>
      </c>
      <c r="N29" s="46">
        <v>0.91351851793002559</v>
      </c>
      <c r="O29" s="50">
        <v>2709600</v>
      </c>
      <c r="P29" s="46">
        <v>0.89506052553882487</v>
      </c>
      <c r="Q29" s="44">
        <v>1320</v>
      </c>
      <c r="R29" s="47">
        <v>0.54015151515151516</v>
      </c>
    </row>
    <row r="30" spans="1:18" x14ac:dyDescent="0.45">
      <c r="A30" s="48" t="s">
        <v>37</v>
      </c>
      <c r="B30" s="43">
        <v>2723648</v>
      </c>
      <c r="C30" s="43">
        <v>2453621</v>
      </c>
      <c r="D30" s="43">
        <v>1231091</v>
      </c>
      <c r="E30" s="44">
        <v>1222530</v>
      </c>
      <c r="F30" s="49">
        <v>269552</v>
      </c>
      <c r="G30" s="44">
        <v>135577</v>
      </c>
      <c r="H30" s="44">
        <v>133975</v>
      </c>
      <c r="I30" s="44">
        <v>475</v>
      </c>
      <c r="J30" s="44">
        <v>240</v>
      </c>
      <c r="K30" s="44">
        <v>235</v>
      </c>
      <c r="L30" s="45"/>
      <c r="M30" s="44">
        <v>2533015</v>
      </c>
      <c r="N30" s="46">
        <v>0.96865632457762785</v>
      </c>
      <c r="O30" s="50">
        <v>239400</v>
      </c>
      <c r="P30" s="46">
        <v>1.1259482038429407</v>
      </c>
      <c r="Q30" s="44">
        <v>780</v>
      </c>
      <c r="R30" s="47">
        <v>0.60897435897435892</v>
      </c>
    </row>
    <row r="31" spans="1:18" x14ac:dyDescent="0.45">
      <c r="A31" s="48" t="s">
        <v>38</v>
      </c>
      <c r="B31" s="43">
        <v>2146009</v>
      </c>
      <c r="C31" s="43">
        <v>1777728</v>
      </c>
      <c r="D31" s="43">
        <v>892560</v>
      </c>
      <c r="E31" s="44">
        <v>885168</v>
      </c>
      <c r="F31" s="49">
        <v>368189</v>
      </c>
      <c r="G31" s="44">
        <v>184501</v>
      </c>
      <c r="H31" s="44">
        <v>183688</v>
      </c>
      <c r="I31" s="44">
        <v>92</v>
      </c>
      <c r="J31" s="44">
        <v>48</v>
      </c>
      <c r="K31" s="44">
        <v>44</v>
      </c>
      <c r="L31" s="45"/>
      <c r="M31" s="44">
        <v>1819880</v>
      </c>
      <c r="N31" s="46">
        <v>0.97683803327691932</v>
      </c>
      <c r="O31" s="50">
        <v>348300</v>
      </c>
      <c r="P31" s="46">
        <v>1.0571030720643124</v>
      </c>
      <c r="Q31" s="44">
        <v>240</v>
      </c>
      <c r="R31" s="47">
        <v>0.38333333333333336</v>
      </c>
    </row>
    <row r="32" spans="1:18" x14ac:dyDescent="0.45">
      <c r="A32" s="48" t="s">
        <v>39</v>
      </c>
      <c r="B32" s="43">
        <v>3711914</v>
      </c>
      <c r="C32" s="43">
        <v>3061928</v>
      </c>
      <c r="D32" s="43">
        <v>1536426</v>
      </c>
      <c r="E32" s="44">
        <v>1525502</v>
      </c>
      <c r="F32" s="49">
        <v>649493</v>
      </c>
      <c r="G32" s="44">
        <v>326235</v>
      </c>
      <c r="H32" s="44">
        <v>323258</v>
      </c>
      <c r="I32" s="44">
        <v>493</v>
      </c>
      <c r="J32" s="44">
        <v>254</v>
      </c>
      <c r="K32" s="44">
        <v>239</v>
      </c>
      <c r="L32" s="45"/>
      <c r="M32" s="44">
        <v>3257495</v>
      </c>
      <c r="N32" s="46">
        <v>0.9399639907352122</v>
      </c>
      <c r="O32" s="50">
        <v>704200</v>
      </c>
      <c r="P32" s="46">
        <v>0.92231326327747798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12776135</v>
      </c>
      <c r="C33" s="43">
        <v>9847791</v>
      </c>
      <c r="D33" s="43">
        <v>4944162</v>
      </c>
      <c r="E33" s="44">
        <v>4903629</v>
      </c>
      <c r="F33" s="49">
        <v>2864549</v>
      </c>
      <c r="G33" s="44">
        <v>1436520</v>
      </c>
      <c r="H33" s="44">
        <v>1428029</v>
      </c>
      <c r="I33" s="44">
        <v>63795</v>
      </c>
      <c r="J33" s="44">
        <v>32140</v>
      </c>
      <c r="K33" s="44">
        <v>31655</v>
      </c>
      <c r="L33" s="45"/>
      <c r="M33" s="44">
        <v>10943765</v>
      </c>
      <c r="N33" s="46">
        <v>0.89985402647078039</v>
      </c>
      <c r="O33" s="50">
        <v>3481300</v>
      </c>
      <c r="P33" s="46">
        <v>0.82283888202682909</v>
      </c>
      <c r="Q33" s="44">
        <v>72560</v>
      </c>
      <c r="R33" s="47">
        <v>0.87920341786108047</v>
      </c>
    </row>
    <row r="34" spans="1:18" x14ac:dyDescent="0.45">
      <c r="A34" s="48" t="s">
        <v>41</v>
      </c>
      <c r="B34" s="43">
        <v>8203455</v>
      </c>
      <c r="C34" s="43">
        <v>6821911</v>
      </c>
      <c r="D34" s="43">
        <v>3424353</v>
      </c>
      <c r="E34" s="44">
        <v>3397558</v>
      </c>
      <c r="F34" s="49">
        <v>1380437</v>
      </c>
      <c r="G34" s="44">
        <v>694037</v>
      </c>
      <c r="H34" s="44">
        <v>686400</v>
      </c>
      <c r="I34" s="44">
        <v>1107</v>
      </c>
      <c r="J34" s="44">
        <v>546</v>
      </c>
      <c r="K34" s="44">
        <v>561</v>
      </c>
      <c r="L34" s="45"/>
      <c r="M34" s="44">
        <v>7254335</v>
      </c>
      <c r="N34" s="46">
        <v>0.94039095244429705</v>
      </c>
      <c r="O34" s="50">
        <v>1135400</v>
      </c>
      <c r="P34" s="46">
        <v>1.2158155716047208</v>
      </c>
      <c r="Q34" s="44">
        <v>2420</v>
      </c>
      <c r="R34" s="47">
        <v>0.45743801652892563</v>
      </c>
    </row>
    <row r="35" spans="1:18" x14ac:dyDescent="0.45">
      <c r="A35" s="48" t="s">
        <v>42</v>
      </c>
      <c r="B35" s="43">
        <v>2014669</v>
      </c>
      <c r="C35" s="43">
        <v>1793045</v>
      </c>
      <c r="D35" s="43">
        <v>899987</v>
      </c>
      <c r="E35" s="44">
        <v>893058</v>
      </c>
      <c r="F35" s="49">
        <v>221441</v>
      </c>
      <c r="G35" s="44">
        <v>111005</v>
      </c>
      <c r="H35" s="44">
        <v>110436</v>
      </c>
      <c r="I35" s="44">
        <v>183</v>
      </c>
      <c r="J35" s="44">
        <v>89</v>
      </c>
      <c r="K35" s="44">
        <v>94</v>
      </c>
      <c r="L35" s="45"/>
      <c r="M35" s="44">
        <v>1918100</v>
      </c>
      <c r="N35" s="46">
        <v>0.93480266930816958</v>
      </c>
      <c r="O35" s="50">
        <v>127300</v>
      </c>
      <c r="P35" s="46">
        <v>1.7395208169677927</v>
      </c>
      <c r="Q35" s="44">
        <v>680</v>
      </c>
      <c r="R35" s="47">
        <v>0.26911764705882352</v>
      </c>
    </row>
    <row r="36" spans="1:18" x14ac:dyDescent="0.45">
      <c r="A36" s="48" t="s">
        <v>43</v>
      </c>
      <c r="B36" s="43">
        <v>1370272</v>
      </c>
      <c r="C36" s="43">
        <v>1308397</v>
      </c>
      <c r="D36" s="43">
        <v>657064</v>
      </c>
      <c r="E36" s="44">
        <v>651333</v>
      </c>
      <c r="F36" s="49">
        <v>61800</v>
      </c>
      <c r="G36" s="44">
        <v>31023</v>
      </c>
      <c r="H36" s="44">
        <v>30777</v>
      </c>
      <c r="I36" s="44">
        <v>75</v>
      </c>
      <c r="J36" s="44">
        <v>39</v>
      </c>
      <c r="K36" s="44">
        <v>36</v>
      </c>
      <c r="L36" s="45"/>
      <c r="M36" s="44">
        <v>1354645</v>
      </c>
      <c r="N36" s="46">
        <v>0.96585969017713125</v>
      </c>
      <c r="O36" s="50">
        <v>48100</v>
      </c>
      <c r="P36" s="46">
        <v>1.2848232848232848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798980</v>
      </c>
      <c r="C37" s="43">
        <v>699397</v>
      </c>
      <c r="D37" s="43">
        <v>351127</v>
      </c>
      <c r="E37" s="44">
        <v>348270</v>
      </c>
      <c r="F37" s="49">
        <v>99521</v>
      </c>
      <c r="G37" s="44">
        <v>49972</v>
      </c>
      <c r="H37" s="44">
        <v>49549</v>
      </c>
      <c r="I37" s="44">
        <v>62</v>
      </c>
      <c r="J37" s="44">
        <v>30</v>
      </c>
      <c r="K37" s="44">
        <v>32</v>
      </c>
      <c r="L37" s="45"/>
      <c r="M37" s="44">
        <v>764160</v>
      </c>
      <c r="N37" s="46">
        <v>0.91524942420435507</v>
      </c>
      <c r="O37" s="50">
        <v>110800</v>
      </c>
      <c r="P37" s="46">
        <v>0.89820397111913353</v>
      </c>
      <c r="Q37" s="44">
        <v>340</v>
      </c>
      <c r="R37" s="47">
        <v>0.18235294117647058</v>
      </c>
    </row>
    <row r="38" spans="1:18" x14ac:dyDescent="0.45">
      <c r="A38" s="48" t="s">
        <v>45</v>
      </c>
      <c r="B38" s="43">
        <v>1017137</v>
      </c>
      <c r="C38" s="43">
        <v>961936</v>
      </c>
      <c r="D38" s="43">
        <v>482918</v>
      </c>
      <c r="E38" s="44">
        <v>479018</v>
      </c>
      <c r="F38" s="49">
        <v>55093</v>
      </c>
      <c r="G38" s="44">
        <v>27641</v>
      </c>
      <c r="H38" s="44">
        <v>27452</v>
      </c>
      <c r="I38" s="44">
        <v>108</v>
      </c>
      <c r="J38" s="44">
        <v>50</v>
      </c>
      <c r="K38" s="44">
        <v>58</v>
      </c>
      <c r="L38" s="45"/>
      <c r="M38" s="44">
        <v>1001100</v>
      </c>
      <c r="N38" s="46">
        <v>0.96087903306362998</v>
      </c>
      <c r="O38" s="50">
        <v>47400</v>
      </c>
      <c r="P38" s="46">
        <v>1.1622995780590717</v>
      </c>
      <c r="Q38" s="44">
        <v>680</v>
      </c>
      <c r="R38" s="47">
        <v>0.1588235294117647</v>
      </c>
    </row>
    <row r="39" spans="1:18" x14ac:dyDescent="0.45">
      <c r="A39" s="48" t="s">
        <v>46</v>
      </c>
      <c r="B39" s="43">
        <v>2701097</v>
      </c>
      <c r="C39" s="43">
        <v>2368999</v>
      </c>
      <c r="D39" s="43">
        <v>1189148</v>
      </c>
      <c r="E39" s="44">
        <v>1179851</v>
      </c>
      <c r="F39" s="49">
        <v>331792</v>
      </c>
      <c r="G39" s="44">
        <v>166585</v>
      </c>
      <c r="H39" s="44">
        <v>165207</v>
      </c>
      <c r="I39" s="44">
        <v>306</v>
      </c>
      <c r="J39" s="44">
        <v>155</v>
      </c>
      <c r="K39" s="44">
        <v>151</v>
      </c>
      <c r="L39" s="45"/>
      <c r="M39" s="44">
        <v>2609730</v>
      </c>
      <c r="N39" s="46">
        <v>0.90775635793741116</v>
      </c>
      <c r="O39" s="50">
        <v>385900</v>
      </c>
      <c r="P39" s="46">
        <v>0.85978750971754336</v>
      </c>
      <c r="Q39" s="44">
        <v>700</v>
      </c>
      <c r="R39" s="47">
        <v>0.43714285714285717</v>
      </c>
    </row>
    <row r="40" spans="1:18" x14ac:dyDescent="0.45">
      <c r="A40" s="48" t="s">
        <v>47</v>
      </c>
      <c r="B40" s="43">
        <v>4070058</v>
      </c>
      <c r="C40" s="43">
        <v>3479754</v>
      </c>
      <c r="D40" s="43">
        <v>1746914</v>
      </c>
      <c r="E40" s="44">
        <v>1732840</v>
      </c>
      <c r="F40" s="49">
        <v>590189</v>
      </c>
      <c r="G40" s="44">
        <v>296470</v>
      </c>
      <c r="H40" s="44">
        <v>293719</v>
      </c>
      <c r="I40" s="44">
        <v>115</v>
      </c>
      <c r="J40" s="44">
        <v>59</v>
      </c>
      <c r="K40" s="44">
        <v>56</v>
      </c>
      <c r="L40" s="45"/>
      <c r="M40" s="44">
        <v>3699930</v>
      </c>
      <c r="N40" s="46">
        <v>0.94049184714305401</v>
      </c>
      <c r="O40" s="50">
        <v>616200</v>
      </c>
      <c r="P40" s="46">
        <v>0.95778805582603055</v>
      </c>
      <c r="Q40" s="44">
        <v>1140</v>
      </c>
      <c r="R40" s="47">
        <v>0.10087719298245613</v>
      </c>
    </row>
    <row r="41" spans="1:18" x14ac:dyDescent="0.45">
      <c r="A41" s="48" t="s">
        <v>48</v>
      </c>
      <c r="B41" s="43">
        <v>1994858</v>
      </c>
      <c r="C41" s="43">
        <v>1783044</v>
      </c>
      <c r="D41" s="43">
        <v>894760</v>
      </c>
      <c r="E41" s="44">
        <v>888284</v>
      </c>
      <c r="F41" s="49">
        <v>211761</v>
      </c>
      <c r="G41" s="44">
        <v>106423</v>
      </c>
      <c r="H41" s="44">
        <v>105338</v>
      </c>
      <c r="I41" s="44">
        <v>53</v>
      </c>
      <c r="J41" s="44">
        <v>30</v>
      </c>
      <c r="K41" s="44">
        <v>23</v>
      </c>
      <c r="L41" s="45"/>
      <c r="M41" s="44">
        <v>1904375</v>
      </c>
      <c r="N41" s="46">
        <v>0.93628828355759763</v>
      </c>
      <c r="O41" s="50">
        <v>210200</v>
      </c>
      <c r="P41" s="46">
        <v>1.0074262607040914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1073659</v>
      </c>
      <c r="C42" s="43">
        <v>922267</v>
      </c>
      <c r="D42" s="43">
        <v>463186</v>
      </c>
      <c r="E42" s="44">
        <v>459081</v>
      </c>
      <c r="F42" s="49">
        <v>151229</v>
      </c>
      <c r="G42" s="44">
        <v>75789</v>
      </c>
      <c r="H42" s="44">
        <v>75440</v>
      </c>
      <c r="I42" s="44">
        <v>163</v>
      </c>
      <c r="J42" s="44">
        <v>79</v>
      </c>
      <c r="K42" s="44">
        <v>84</v>
      </c>
      <c r="L42" s="45"/>
      <c r="M42" s="44">
        <v>956805</v>
      </c>
      <c r="N42" s="46">
        <v>0.96390278060837897</v>
      </c>
      <c r="O42" s="50">
        <v>152900</v>
      </c>
      <c r="P42" s="46">
        <v>0.98907128842380643</v>
      </c>
      <c r="Q42" s="44">
        <v>640</v>
      </c>
      <c r="R42" s="47">
        <v>0.25468750000000001</v>
      </c>
    </row>
    <row r="43" spans="1:18" x14ac:dyDescent="0.45">
      <c r="A43" s="48" t="s">
        <v>50</v>
      </c>
      <c r="B43" s="43">
        <v>1417760</v>
      </c>
      <c r="C43" s="43">
        <v>1305912</v>
      </c>
      <c r="D43" s="43">
        <v>655493</v>
      </c>
      <c r="E43" s="44">
        <v>650419</v>
      </c>
      <c r="F43" s="49">
        <v>111675</v>
      </c>
      <c r="G43" s="44">
        <v>55954</v>
      </c>
      <c r="H43" s="44">
        <v>55721</v>
      </c>
      <c r="I43" s="44">
        <v>173</v>
      </c>
      <c r="J43" s="44">
        <v>85</v>
      </c>
      <c r="K43" s="44">
        <v>88</v>
      </c>
      <c r="L43" s="45"/>
      <c r="M43" s="44">
        <v>1361310</v>
      </c>
      <c r="N43" s="46">
        <v>0.95930537496969825</v>
      </c>
      <c r="O43" s="50">
        <v>102300</v>
      </c>
      <c r="P43" s="46">
        <v>1.0916422287390029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2014785</v>
      </c>
      <c r="C44" s="43">
        <v>1883154</v>
      </c>
      <c r="D44" s="43">
        <v>945261</v>
      </c>
      <c r="E44" s="44">
        <v>937893</v>
      </c>
      <c r="F44" s="49">
        <v>131576</v>
      </c>
      <c r="G44" s="44">
        <v>66302</v>
      </c>
      <c r="H44" s="44">
        <v>65274</v>
      </c>
      <c r="I44" s="44">
        <v>55</v>
      </c>
      <c r="J44" s="44">
        <v>27</v>
      </c>
      <c r="K44" s="44">
        <v>28</v>
      </c>
      <c r="L44" s="45"/>
      <c r="M44" s="44">
        <v>1957850</v>
      </c>
      <c r="N44" s="46">
        <v>0.96184794545036645</v>
      </c>
      <c r="O44" s="50">
        <v>128400</v>
      </c>
      <c r="P44" s="46">
        <v>1.0247352024922118</v>
      </c>
      <c r="Q44" s="44">
        <v>100</v>
      </c>
      <c r="R44" s="47">
        <v>0.55000000000000004</v>
      </c>
    </row>
    <row r="45" spans="1:18" x14ac:dyDescent="0.45">
      <c r="A45" s="48" t="s">
        <v>52</v>
      </c>
      <c r="B45" s="43">
        <v>1019416</v>
      </c>
      <c r="C45" s="43">
        <v>961108</v>
      </c>
      <c r="D45" s="43">
        <v>482824</v>
      </c>
      <c r="E45" s="44">
        <v>478284</v>
      </c>
      <c r="F45" s="49">
        <v>58235</v>
      </c>
      <c r="G45" s="44">
        <v>29288</v>
      </c>
      <c r="H45" s="44">
        <v>28947</v>
      </c>
      <c r="I45" s="44">
        <v>73</v>
      </c>
      <c r="J45" s="44">
        <v>32</v>
      </c>
      <c r="K45" s="44">
        <v>41</v>
      </c>
      <c r="L45" s="45"/>
      <c r="M45" s="44">
        <v>1011795</v>
      </c>
      <c r="N45" s="46">
        <v>0.94990388369185452</v>
      </c>
      <c r="O45" s="50">
        <v>55600</v>
      </c>
      <c r="P45" s="46">
        <v>1.0473920863309352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7536299</v>
      </c>
      <c r="C46" s="43">
        <v>6565483</v>
      </c>
      <c r="D46" s="43">
        <v>3299404</v>
      </c>
      <c r="E46" s="44">
        <v>3266079</v>
      </c>
      <c r="F46" s="49">
        <v>970627</v>
      </c>
      <c r="G46" s="44">
        <v>489801</v>
      </c>
      <c r="H46" s="44">
        <v>480826</v>
      </c>
      <c r="I46" s="44">
        <v>189</v>
      </c>
      <c r="J46" s="44">
        <v>102</v>
      </c>
      <c r="K46" s="44">
        <v>87</v>
      </c>
      <c r="L46" s="45"/>
      <c r="M46" s="44">
        <v>6655030</v>
      </c>
      <c r="N46" s="46">
        <v>0.98654446336079626</v>
      </c>
      <c r="O46" s="50">
        <v>1044200</v>
      </c>
      <c r="P46" s="46">
        <v>0.92954127561769773</v>
      </c>
      <c r="Q46" s="44">
        <v>700</v>
      </c>
      <c r="R46" s="47">
        <v>0.27</v>
      </c>
    </row>
    <row r="47" spans="1:18" x14ac:dyDescent="0.45">
      <c r="A47" s="48" t="s">
        <v>54</v>
      </c>
      <c r="B47" s="43">
        <v>1169033</v>
      </c>
      <c r="C47" s="43">
        <v>1085749</v>
      </c>
      <c r="D47" s="43">
        <v>545277</v>
      </c>
      <c r="E47" s="44">
        <v>540472</v>
      </c>
      <c r="F47" s="49">
        <v>83268</v>
      </c>
      <c r="G47" s="44">
        <v>41955</v>
      </c>
      <c r="H47" s="44">
        <v>41313</v>
      </c>
      <c r="I47" s="44">
        <v>16</v>
      </c>
      <c r="J47" s="44">
        <v>5</v>
      </c>
      <c r="K47" s="44">
        <v>11</v>
      </c>
      <c r="L47" s="45"/>
      <c r="M47" s="44">
        <v>1163505</v>
      </c>
      <c r="N47" s="46">
        <v>0.93317089312035617</v>
      </c>
      <c r="O47" s="50">
        <v>74400</v>
      </c>
      <c r="P47" s="46">
        <v>1.1191935483870967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1992355</v>
      </c>
      <c r="C48" s="43">
        <v>1709007</v>
      </c>
      <c r="D48" s="43">
        <v>858092</v>
      </c>
      <c r="E48" s="44">
        <v>850915</v>
      </c>
      <c r="F48" s="49">
        <v>283319</v>
      </c>
      <c r="G48" s="44">
        <v>141983</v>
      </c>
      <c r="H48" s="44">
        <v>141336</v>
      </c>
      <c r="I48" s="44">
        <v>29</v>
      </c>
      <c r="J48" s="44">
        <v>12</v>
      </c>
      <c r="K48" s="44">
        <v>17</v>
      </c>
      <c r="L48" s="45"/>
      <c r="M48" s="44">
        <v>1778150</v>
      </c>
      <c r="N48" s="46">
        <v>0.96111520400416162</v>
      </c>
      <c r="O48" s="50">
        <v>288800</v>
      </c>
      <c r="P48" s="46">
        <v>0.98102146814404434</v>
      </c>
      <c r="Q48" s="44">
        <v>160</v>
      </c>
      <c r="R48" s="47">
        <v>0.18124999999999999</v>
      </c>
    </row>
    <row r="49" spans="1:18" x14ac:dyDescent="0.45">
      <c r="A49" s="48" t="s">
        <v>56</v>
      </c>
      <c r="B49" s="43">
        <v>2615035</v>
      </c>
      <c r="C49" s="43">
        <v>2247584</v>
      </c>
      <c r="D49" s="43">
        <v>1127785</v>
      </c>
      <c r="E49" s="44">
        <v>1119799</v>
      </c>
      <c r="F49" s="49">
        <v>367202</v>
      </c>
      <c r="G49" s="44">
        <v>184214</v>
      </c>
      <c r="H49" s="44">
        <v>182988</v>
      </c>
      <c r="I49" s="44">
        <v>249</v>
      </c>
      <c r="J49" s="44">
        <v>125</v>
      </c>
      <c r="K49" s="44">
        <v>124</v>
      </c>
      <c r="L49" s="45"/>
      <c r="M49" s="44">
        <v>2341355</v>
      </c>
      <c r="N49" s="46">
        <v>0.95995011435685751</v>
      </c>
      <c r="O49" s="50">
        <v>349700</v>
      </c>
      <c r="P49" s="46">
        <v>1.0500486130969402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1663324</v>
      </c>
      <c r="C50" s="43">
        <v>1528007</v>
      </c>
      <c r="D50" s="43">
        <v>767523</v>
      </c>
      <c r="E50" s="44">
        <v>760484</v>
      </c>
      <c r="F50" s="49">
        <v>135223</v>
      </c>
      <c r="G50" s="44">
        <v>67875</v>
      </c>
      <c r="H50" s="44">
        <v>67348</v>
      </c>
      <c r="I50" s="44">
        <v>94</v>
      </c>
      <c r="J50" s="44">
        <v>40</v>
      </c>
      <c r="K50" s="44">
        <v>54</v>
      </c>
      <c r="L50" s="45"/>
      <c r="M50" s="44">
        <v>1575525</v>
      </c>
      <c r="N50" s="46">
        <v>0.96983989463829512</v>
      </c>
      <c r="O50" s="50">
        <v>125500</v>
      </c>
      <c r="P50" s="46">
        <v>1.0774741035856574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1577233</v>
      </c>
      <c r="C51" s="43">
        <v>1514643</v>
      </c>
      <c r="D51" s="43">
        <v>760917</v>
      </c>
      <c r="E51" s="44">
        <v>753726</v>
      </c>
      <c r="F51" s="49">
        <v>62563</v>
      </c>
      <c r="G51" s="44">
        <v>31421</v>
      </c>
      <c r="H51" s="44">
        <v>31142</v>
      </c>
      <c r="I51" s="44">
        <v>27</v>
      </c>
      <c r="J51" s="44">
        <v>10</v>
      </c>
      <c r="K51" s="44">
        <v>17</v>
      </c>
      <c r="L51" s="45"/>
      <c r="M51" s="44">
        <v>1586095</v>
      </c>
      <c r="N51" s="46">
        <v>0.95495099599960909</v>
      </c>
      <c r="O51" s="50">
        <v>55600</v>
      </c>
      <c r="P51" s="46">
        <v>1.1252338129496402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2359668</v>
      </c>
      <c r="C52" s="43">
        <v>2162352</v>
      </c>
      <c r="D52" s="43">
        <v>1086005</v>
      </c>
      <c r="E52" s="44">
        <v>1076347</v>
      </c>
      <c r="F52" s="49">
        <v>197082</v>
      </c>
      <c r="G52" s="44">
        <v>99145</v>
      </c>
      <c r="H52" s="44">
        <v>97937</v>
      </c>
      <c r="I52" s="44">
        <v>234</v>
      </c>
      <c r="J52" s="44">
        <v>115</v>
      </c>
      <c r="K52" s="44">
        <v>119</v>
      </c>
      <c r="L52" s="45"/>
      <c r="M52" s="44">
        <v>2238210</v>
      </c>
      <c r="N52" s="46">
        <v>0.96610773787982362</v>
      </c>
      <c r="O52" s="50">
        <v>197100</v>
      </c>
      <c r="P52" s="46">
        <v>0.99990867579908671</v>
      </c>
      <c r="Q52" s="44">
        <v>340</v>
      </c>
      <c r="R52" s="47">
        <v>0.68823529411764706</v>
      </c>
    </row>
    <row r="53" spans="1:18" x14ac:dyDescent="0.45">
      <c r="A53" s="48" t="s">
        <v>60</v>
      </c>
      <c r="B53" s="43">
        <v>1934237</v>
      </c>
      <c r="C53" s="43">
        <v>1655796</v>
      </c>
      <c r="D53" s="43">
        <v>832751</v>
      </c>
      <c r="E53" s="44">
        <v>823045</v>
      </c>
      <c r="F53" s="49">
        <v>277963</v>
      </c>
      <c r="G53" s="44">
        <v>139784</v>
      </c>
      <c r="H53" s="44">
        <v>138179</v>
      </c>
      <c r="I53" s="44">
        <v>478</v>
      </c>
      <c r="J53" s="44">
        <v>242</v>
      </c>
      <c r="K53" s="44">
        <v>236</v>
      </c>
      <c r="L53" s="45"/>
      <c r="M53" s="44">
        <v>1864325</v>
      </c>
      <c r="N53" s="46">
        <v>0.88814772102503592</v>
      </c>
      <c r="O53" s="50">
        <v>305500</v>
      </c>
      <c r="P53" s="46">
        <v>0.9098625204582651</v>
      </c>
      <c r="Q53" s="44">
        <v>1140</v>
      </c>
      <c r="R53" s="47">
        <v>0.41929824561403511</v>
      </c>
    </row>
    <row r="55" spans="1:18" x14ac:dyDescent="0.45">
      <c r="A55" s="100" t="s">
        <v>125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DIGI-808455956-3475688</_dlc_DocId>
    <_dlc_DocIdUrl xmlns="89559dea-130d-4237-8e78-1ce7f44b9a24">
      <Url>https://digitalgojp.sharepoint.com/sites/digi_portal/_layouts/15/DocIdRedir.aspx?ID=DIGI-808455956-3475688</Url>
      <Description>DIGI-808455956-3475688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2022-03-15T02:45:19Z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437616fe-94b9-4d97-bcbe-1840e422ccbf</vt:lpwstr>
  </property>
</Properties>
</file>