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1" l="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N7" i="1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M7" i="11" l="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<sst xmlns="http://schemas.openxmlformats.org/spreadsheetml/2006/main" count="351" uniqueCount="152">
  <si>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</si>
  <si>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（6月20日公表時点）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</si>
  <si>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</si>
  <si>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</si>
  <si>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</si>
  <si>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</si>
  <si>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</si>
  <si>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</si>
  <si>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</si>
  <si>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</si>
  <si>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</si>
  <si>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</si>
  <si>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</si>
  <si>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</si>
  <si>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</si>
  <si>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</si>
  <si>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</si>
  <si>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</si>
  <si>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</si>
  <si>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</si>
  <si>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</si>
  <si>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</si>
  <si>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</si>
  <si>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</si>
  <si>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</si>
  <si>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</si>
  <si>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</si>
  <si>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</si>
  <si>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</si>
  <si>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</si>
  <si>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</si>
  <si>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</si>
  <si>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</si>
  <si>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</si>
  <si>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</si>
  <si>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</si>
  <si>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</si>
  <si>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</si>
  <si>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</si>
  <si>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</si>
  <si>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</si>
  <si>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</si>
  <si>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</si>
  <si>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</si>
  <si>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</si>
  <si>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</si>
  <si>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</si>
  <si>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</si>
  <si>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</si>
  <si>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</si>
  <si>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</si>
  <si>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</si>
  <si>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</si>
  <si>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</si>
  <si>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</si>
  <si>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</si>
  <si>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</si>
  <si>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</si>
  <si>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</si>
  <si>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</si>
  <si>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</si>
  <si>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</si>
  <si>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</si>
  <si>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</si>
  <si>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</si>
  <si>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</si>
  <si>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</si>
  <si>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</si>
  <si>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</si>
  <si>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</si>
  <si>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</si>
  <si>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</si>
  <si>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</si>
  <si>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</si>
  <si>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</si>
  <si>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</si>
  <si>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</si>
  <si>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</si>
  <si>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</si>
  <si>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</si>
  <si>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</si>
  <si>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</si>
  <si>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</si>
  <si>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</si>
  <si>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</si>
  <si>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</si>
  <si>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</si>
  <si>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</si>
  <si>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</si>
  <si>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</si>
  <si>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</si>
  <si>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</si>
  <si>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</si>
  <si>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</si>
  <si>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</si>
  <si>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接種回数（6月19日まで）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</si>
  <si>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</si>
  <si>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</si>
  <si>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</si>
  <si>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</si>
  <si>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</si>
  <si>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</si>
  <si>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</si>
  <si>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</si>
  <si>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</si>
  <si>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</si>
  <si>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</si>
  <si>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</si>
  <si>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</si>
  <si>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</si>
  <si>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</si>
  <si>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</si>
  <si>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</si>
  <si>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</si>
  <si>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</si>
  <si>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</si>
  <si>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</si>
  <si>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</si>
  <si>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</si>
  <si>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（6月19日まで）</t>
  </si>
  <si>
    <t>ワクチン供給量
（6月19日まで）※4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</si>
  <si>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</si>
  <si>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</si>
  <si>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</si>
  <si>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</si>
  <si>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</si>
  <si>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</si>
  <si>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</si>
  <si>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</si>
  <si>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</si>
  <si>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</si>
  <si>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</si>
  <si>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</si>
  <si>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</si>
  <si>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</si>
  <si>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</si>
  <si>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</si>
  <si>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</si>
  <si>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</si>
  <si>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</si>
  <si>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</si>
  <si>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</si>
  <si>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</si>
  <si>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</si>
  <si>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</si>
  <si>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</si>
  <si>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</si>
  <si>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</si>
  <si>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</si>
  <si>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</si>
  <si>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</si>
  <si>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 xml:space="preserve">ファイザー社※5※6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</si>
</sst>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44729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76880751</v>
      </c>
      <c r="D10" s="11">
        <f>C10/$B10</f>
        <v>0.607057016254685</v>
      </c>
      <c r="E10" s="21">
        <f>SUM(E11:E57)</f>
        <v>722838</v>
      </c>
      <c r="F10" s="11">
        <f>E10/$B10</f>
        <v>5.7075909614293955E-3</v>
      </c>
      <c r="G10" s="21">
        <f>SUM(G11:G57)</f>
        <v>145935</v>
      </c>
      <c r="H10" s="11">
        <f>G10/$B10</f>
        <v>1.1523153001864856E-3</v>
      </c>
    </row>
    <row r="11" spans="1:8" x14ac:dyDescent="0.45">
      <c r="A11" s="12" t="s">
        <v>14</v>
      </c>
      <c r="B11" s="20">
        <v>5226603</v>
      </c>
      <c r="C11" s="21">
        <v>3292435</v>
      </c>
      <c r="D11" s="11">
        <f t="shared" ref="D11:D57" si="0">C11/$B11</f>
        <v>0.62993783916628066</v>
      </c>
      <c r="E11" s="21">
        <v>33926</v>
      </c>
      <c r="F11" s="11">
        <f t="shared" ref="F11:F57" si="1">E11/$B11</f>
        <v>6.4910229454963383E-3</v>
      </c>
      <c r="G11" s="21">
        <v>6160</v>
      </c>
      <c r="H11" s="11">
        <f t="shared" ref="H11:H57" si="2">G11/$B11</f>
        <v>1.178585785069193E-3</v>
      </c>
    </row>
    <row r="12" spans="1:8" x14ac:dyDescent="0.45">
      <c r="A12" s="12" t="s">
        <v>15</v>
      </c>
      <c r="B12" s="20">
        <v>1259615</v>
      </c>
      <c r="C12" s="21">
        <v>844983</v>
      </c>
      <c r="D12" s="11">
        <f t="shared" si="0"/>
        <v>0.67082640330577203</v>
      </c>
      <c r="E12" s="21">
        <v>10094</v>
      </c>
      <c r="F12" s="11">
        <f t="shared" si="1"/>
        <v>8.0135596987968554E-3</v>
      </c>
      <c r="G12" s="21">
        <v>1819</v>
      </c>
      <c r="H12" s="11">
        <f t="shared" si="2"/>
        <v>1.4440920439975707E-3</v>
      </c>
    </row>
    <row r="13" spans="1:8" x14ac:dyDescent="0.45">
      <c r="A13" s="12" t="s">
        <v>16</v>
      </c>
      <c r="B13" s="20">
        <v>1220823</v>
      </c>
      <c r="C13" s="21">
        <v>830032</v>
      </c>
      <c r="D13" s="11">
        <f t="shared" si="0"/>
        <v>0.67989544757921505</v>
      </c>
      <c r="E13" s="21">
        <v>10467</v>
      </c>
      <c r="F13" s="11">
        <f t="shared" si="1"/>
        <v>8.5737244465413903E-3</v>
      </c>
      <c r="G13" s="21">
        <v>1178</v>
      </c>
      <c r="H13" s="11">
        <f t="shared" si="2"/>
        <v>9.6492284303293762E-4</v>
      </c>
    </row>
    <row r="14" spans="1:8" x14ac:dyDescent="0.45">
      <c r="A14" s="12" t="s">
        <v>17</v>
      </c>
      <c r="B14" s="20">
        <v>2281989</v>
      </c>
      <c r="C14" s="21">
        <v>1449215</v>
      </c>
      <c r="D14" s="11">
        <f t="shared" si="0"/>
        <v>0.63506660198624976</v>
      </c>
      <c r="E14" s="21">
        <v>14573</v>
      </c>
      <c r="F14" s="11">
        <f t="shared" si="1"/>
        <v>6.3860956384978193E-3</v>
      </c>
      <c r="G14" s="21">
        <v>1537</v>
      </c>
      <c r="H14" s="11">
        <f t="shared" si="2"/>
        <v>6.735352361470629E-4</v>
      </c>
    </row>
    <row r="15" spans="1:8" x14ac:dyDescent="0.45">
      <c r="A15" s="12" t="s">
        <v>18</v>
      </c>
      <c r="B15" s="20">
        <v>971288</v>
      </c>
      <c r="C15" s="21">
        <v>688820</v>
      </c>
      <c r="D15" s="11">
        <f t="shared" si="0"/>
        <v>0.70918203457676821</v>
      </c>
      <c r="E15" s="21">
        <v>7367</v>
      </c>
      <c r="F15" s="11">
        <f t="shared" si="1"/>
        <v>7.5847740320069846E-3</v>
      </c>
      <c r="G15" s="21">
        <v>651</v>
      </c>
      <c r="H15" s="11">
        <f t="shared" si="2"/>
        <v>6.702440470797539E-4</v>
      </c>
    </row>
    <row r="16" spans="1:8" x14ac:dyDescent="0.45">
      <c r="A16" s="12" t="s">
        <v>19</v>
      </c>
      <c r="B16" s="20">
        <v>1069562</v>
      </c>
      <c r="C16" s="21">
        <v>741746</v>
      </c>
      <c r="D16" s="11">
        <f t="shared" si="0"/>
        <v>0.69350444387515642</v>
      </c>
      <c r="E16" s="21">
        <v>5693</v>
      </c>
      <c r="F16" s="11">
        <f t="shared" si="1"/>
        <v>5.3227395887288443E-3</v>
      </c>
      <c r="G16" s="21">
        <v>1229</v>
      </c>
      <c r="H16" s="11">
        <f t="shared" si="2"/>
        <v>1.1490684971979183E-3</v>
      </c>
    </row>
    <row r="17" spans="1:8" x14ac:dyDescent="0.45">
      <c r="A17" s="12" t="s">
        <v>20</v>
      </c>
      <c r="B17" s="20">
        <v>1862059.0000000002</v>
      </c>
      <c r="C17" s="21">
        <v>1253877</v>
      </c>
      <c r="D17" s="11">
        <f t="shared" si="0"/>
        <v>0.67338199272955357</v>
      </c>
      <c r="E17" s="21">
        <v>12885</v>
      </c>
      <c r="F17" s="11">
        <f t="shared" si="1"/>
        <v>6.9197592557486082E-3</v>
      </c>
      <c r="G17" s="21">
        <v>3533</v>
      </c>
      <c r="H17" s="11">
        <f t="shared" si="2"/>
        <v>1.8973620062522185E-3</v>
      </c>
    </row>
    <row r="18" spans="1:8" x14ac:dyDescent="0.45">
      <c r="A18" s="12" t="s">
        <v>21</v>
      </c>
      <c r="B18" s="20">
        <v>2907675</v>
      </c>
      <c r="C18" s="21">
        <v>1882552</v>
      </c>
      <c r="D18" s="11">
        <f t="shared" si="0"/>
        <v>0.6474423723421634</v>
      </c>
      <c r="E18" s="21">
        <v>16384</v>
      </c>
      <c r="F18" s="11">
        <f t="shared" si="1"/>
        <v>5.6347425348431306E-3</v>
      </c>
      <c r="G18" s="21">
        <v>3574</v>
      </c>
      <c r="H18" s="11">
        <f t="shared" si="2"/>
        <v>1.229160755586508E-3</v>
      </c>
    </row>
    <row r="19" spans="1:8" x14ac:dyDescent="0.45">
      <c r="A19" s="12" t="s">
        <v>22</v>
      </c>
      <c r="B19" s="20">
        <v>1955401</v>
      </c>
      <c r="C19" s="21">
        <v>1247284</v>
      </c>
      <c r="D19" s="11">
        <f t="shared" si="0"/>
        <v>0.6378660949851207</v>
      </c>
      <c r="E19" s="21">
        <v>15588</v>
      </c>
      <c r="F19" s="11">
        <f t="shared" si="1"/>
        <v>7.9717664049471174E-3</v>
      </c>
      <c r="G19" s="21">
        <v>3494</v>
      </c>
      <c r="H19" s="11">
        <f t="shared" si="2"/>
        <v>1.7868457671853498E-3</v>
      </c>
    </row>
    <row r="20" spans="1:8" x14ac:dyDescent="0.45">
      <c r="A20" s="12" t="s">
        <v>23</v>
      </c>
      <c r="B20" s="20">
        <v>1958101</v>
      </c>
      <c r="C20" s="21">
        <v>1248307</v>
      </c>
      <c r="D20" s="11">
        <f t="shared" si="0"/>
        <v>0.63750899468413524</v>
      </c>
      <c r="E20" s="21">
        <v>10012</v>
      </c>
      <c r="F20" s="11">
        <f t="shared" si="1"/>
        <v>5.113117249825213E-3</v>
      </c>
      <c r="G20" s="21">
        <v>2296</v>
      </c>
      <c r="H20" s="11">
        <f t="shared" si="2"/>
        <v>1.1725646429882831E-3</v>
      </c>
    </row>
    <row r="21" spans="1:8" x14ac:dyDescent="0.45">
      <c r="A21" s="12" t="s">
        <v>24</v>
      </c>
      <c r="B21" s="20">
        <v>7393799</v>
      </c>
      <c r="C21" s="21">
        <v>4490673</v>
      </c>
      <c r="D21" s="11">
        <f t="shared" si="0"/>
        <v>0.60735665116133131</v>
      </c>
      <c r="E21" s="21">
        <v>53533</v>
      </c>
      <c r="F21" s="11">
        <f t="shared" si="1"/>
        <v>7.2402563283097089E-3</v>
      </c>
      <c r="G21" s="21">
        <v>9750</v>
      </c>
      <c r="H21" s="11">
        <f t="shared" si="2"/>
        <v>1.3186725795494305E-3</v>
      </c>
    </row>
    <row r="22" spans="1:8" x14ac:dyDescent="0.45">
      <c r="A22" s="12" t="s">
        <v>25</v>
      </c>
      <c r="B22" s="20">
        <v>6322892.0000000009</v>
      </c>
      <c r="C22" s="21">
        <v>3922811</v>
      </c>
      <c r="D22" s="11">
        <f t="shared" si="0"/>
        <v>0.6204140447124511</v>
      </c>
      <c r="E22" s="21">
        <v>41456</v>
      </c>
      <c r="F22" s="11">
        <f t="shared" si="1"/>
        <v>6.556493452679564E-3</v>
      </c>
      <c r="G22" s="21">
        <v>7199</v>
      </c>
      <c r="H22" s="11">
        <f t="shared" si="2"/>
        <v>1.1385612786047902E-3</v>
      </c>
    </row>
    <row r="23" spans="1:8" x14ac:dyDescent="0.45">
      <c r="A23" s="12" t="s">
        <v>26</v>
      </c>
      <c r="B23" s="20">
        <v>13843329.000000002</v>
      </c>
      <c r="C23" s="21">
        <v>8194368</v>
      </c>
      <c r="D23" s="11">
        <f t="shared" si="0"/>
        <v>0.59193623152350128</v>
      </c>
      <c r="E23" s="21">
        <v>70174</v>
      </c>
      <c r="F23" s="11">
        <f t="shared" si="1"/>
        <v>5.0691564146167437E-3</v>
      </c>
      <c r="G23" s="21">
        <v>15923</v>
      </c>
      <c r="H23" s="11">
        <f t="shared" si="2"/>
        <v>1.1502291103534417E-3</v>
      </c>
    </row>
    <row r="24" spans="1:8" x14ac:dyDescent="0.45">
      <c r="A24" s="12" t="s">
        <v>27</v>
      </c>
      <c r="B24" s="20">
        <v>9220206</v>
      </c>
      <c r="C24" s="21">
        <v>5558811</v>
      </c>
      <c r="D24" s="11">
        <f t="shared" si="0"/>
        <v>0.60289444726072283</v>
      </c>
      <c r="E24" s="21">
        <v>52644</v>
      </c>
      <c r="F24" s="11">
        <f t="shared" si="1"/>
        <v>5.7096338194613004E-3</v>
      </c>
      <c r="G24" s="21">
        <v>14318</v>
      </c>
      <c r="H24" s="11">
        <f t="shared" si="2"/>
        <v>1.5528937205958305E-3</v>
      </c>
    </row>
    <row r="25" spans="1:8" x14ac:dyDescent="0.45">
      <c r="A25" s="12" t="s">
        <v>28</v>
      </c>
      <c r="B25" s="20">
        <v>2213174</v>
      </c>
      <c r="C25" s="21">
        <v>1534457</v>
      </c>
      <c r="D25" s="11">
        <f t="shared" si="0"/>
        <v>0.69332867637158213</v>
      </c>
      <c r="E25" s="21">
        <v>10360</v>
      </c>
      <c r="F25" s="11">
        <f t="shared" si="1"/>
        <v>4.6810598714786995E-3</v>
      </c>
      <c r="G25" s="21">
        <v>1757</v>
      </c>
      <c r="H25" s="11">
        <f t="shared" si="2"/>
        <v>7.9388245117645512E-4</v>
      </c>
    </row>
    <row r="26" spans="1:8" x14ac:dyDescent="0.45">
      <c r="A26" s="12" t="s">
        <v>29</v>
      </c>
      <c r="B26" s="20">
        <v>1047674</v>
      </c>
      <c r="C26" s="21">
        <v>683132</v>
      </c>
      <c r="D26" s="11">
        <f t="shared" si="0"/>
        <v>0.65204634266002592</v>
      </c>
      <c r="E26" s="21">
        <v>5574</v>
      </c>
      <c r="F26" s="11">
        <f t="shared" si="1"/>
        <v>5.3203572867132334E-3</v>
      </c>
      <c r="G26" s="21">
        <v>1122</v>
      </c>
      <c r="H26" s="11">
        <f t="shared" si="2"/>
        <v>1.0709438241284981E-3</v>
      </c>
    </row>
    <row r="27" spans="1:8" x14ac:dyDescent="0.45">
      <c r="A27" s="12" t="s">
        <v>30</v>
      </c>
      <c r="B27" s="20">
        <v>1132656</v>
      </c>
      <c r="C27" s="21">
        <v>701470</v>
      </c>
      <c r="D27" s="11">
        <f t="shared" si="0"/>
        <v>0.61931424898645304</v>
      </c>
      <c r="E27" s="21">
        <v>5977</v>
      </c>
      <c r="F27" s="11">
        <f t="shared" si="1"/>
        <v>5.2769772993742142E-3</v>
      </c>
      <c r="G27" s="21">
        <v>1276</v>
      </c>
      <c r="H27" s="11">
        <f t="shared" si="2"/>
        <v>1.1265556356033959E-3</v>
      </c>
    </row>
    <row r="28" spans="1:8" x14ac:dyDescent="0.45">
      <c r="A28" s="12" t="s">
        <v>31</v>
      </c>
      <c r="B28" s="20">
        <v>774582.99999999988</v>
      </c>
      <c r="C28" s="21">
        <v>491395</v>
      </c>
      <c r="D28" s="11">
        <f t="shared" si="0"/>
        <v>0.63439941232895647</v>
      </c>
      <c r="E28" s="21">
        <v>3983</v>
      </c>
      <c r="F28" s="11">
        <f t="shared" si="1"/>
        <v>5.1421216318974219E-3</v>
      </c>
      <c r="G28" s="21">
        <v>437</v>
      </c>
      <c r="H28" s="11">
        <f t="shared" si="2"/>
        <v>5.6417453003745248E-4</v>
      </c>
    </row>
    <row r="29" spans="1:8" x14ac:dyDescent="0.45">
      <c r="A29" s="12" t="s">
        <v>32</v>
      </c>
      <c r="B29" s="20">
        <v>820997</v>
      </c>
      <c r="C29" s="21">
        <v>515295</v>
      </c>
      <c r="D29" s="11">
        <f t="shared" si="0"/>
        <v>0.62764541161538956</v>
      </c>
      <c r="E29" s="21">
        <v>3333</v>
      </c>
      <c r="F29" s="11">
        <f t="shared" si="1"/>
        <v>4.0596981474962761E-3</v>
      </c>
      <c r="G29" s="21">
        <v>256</v>
      </c>
      <c r="H29" s="11">
        <f t="shared" si="2"/>
        <v>3.1181599932764674E-4</v>
      </c>
    </row>
    <row r="30" spans="1:8" x14ac:dyDescent="0.45">
      <c r="A30" s="12" t="s">
        <v>33</v>
      </c>
      <c r="B30" s="20">
        <v>2071737</v>
      </c>
      <c r="C30" s="21">
        <v>1361515</v>
      </c>
      <c r="D30" s="11">
        <f t="shared" si="0"/>
        <v>0.65718525083058321</v>
      </c>
      <c r="E30" s="21">
        <v>13934</v>
      </c>
      <c r="F30" s="11">
        <f t="shared" si="1"/>
        <v>6.7257571786380225E-3</v>
      </c>
      <c r="G30" s="21">
        <v>3310</v>
      </c>
      <c r="H30" s="11">
        <f t="shared" si="2"/>
        <v>1.5976931434829808E-3</v>
      </c>
    </row>
    <row r="31" spans="1:8" x14ac:dyDescent="0.45">
      <c r="A31" s="12" t="s">
        <v>34</v>
      </c>
      <c r="B31" s="20">
        <v>2016791</v>
      </c>
      <c r="C31" s="21">
        <v>1286712</v>
      </c>
      <c r="D31" s="11">
        <f t="shared" si="0"/>
        <v>0.63799967373912314</v>
      </c>
      <c r="E31" s="21">
        <v>10255</v>
      </c>
      <c r="F31" s="11">
        <f t="shared" si="1"/>
        <v>5.0848104736683176E-3</v>
      </c>
      <c r="G31" s="21">
        <v>1972</v>
      </c>
      <c r="H31" s="11">
        <f t="shared" si="2"/>
        <v>9.7779095602866127E-4</v>
      </c>
    </row>
    <row r="32" spans="1:8" x14ac:dyDescent="0.45">
      <c r="A32" s="12" t="s">
        <v>35</v>
      </c>
      <c r="B32" s="20">
        <v>3686259.9999999995</v>
      </c>
      <c r="C32" s="21">
        <v>2312424</v>
      </c>
      <c r="D32" s="11">
        <f t="shared" si="0"/>
        <v>0.62730897983321854</v>
      </c>
      <c r="E32" s="21">
        <v>24314</v>
      </c>
      <c r="F32" s="11">
        <f t="shared" si="1"/>
        <v>6.5958451113052258E-3</v>
      </c>
      <c r="G32" s="21">
        <v>5953</v>
      </c>
      <c r="H32" s="11">
        <f t="shared" si="2"/>
        <v>1.6149159310520692E-3</v>
      </c>
    </row>
    <row r="33" spans="1:8" x14ac:dyDescent="0.45">
      <c r="A33" s="12" t="s">
        <v>36</v>
      </c>
      <c r="B33" s="20">
        <v>7558801.9999999991</v>
      </c>
      <c r="C33" s="21">
        <v>4364842</v>
      </c>
      <c r="D33" s="11">
        <f t="shared" si="0"/>
        <v>0.57745155912272883</v>
      </c>
      <c r="E33" s="21">
        <v>38730</v>
      </c>
      <c r="F33" s="11">
        <f t="shared" si="1"/>
        <v>5.1238278235095991E-3</v>
      </c>
      <c r="G33" s="21">
        <v>8199</v>
      </c>
      <c r="H33" s="11">
        <f t="shared" si="2"/>
        <v>1.0846956964873536E-3</v>
      </c>
    </row>
    <row r="34" spans="1:8" x14ac:dyDescent="0.45">
      <c r="A34" s="12" t="s">
        <v>37</v>
      </c>
      <c r="B34" s="20">
        <v>1800557</v>
      </c>
      <c r="C34" s="21">
        <v>1100637</v>
      </c>
      <c r="D34" s="11">
        <f t="shared" si="0"/>
        <v>0.61127584408602453</v>
      </c>
      <c r="E34" s="21">
        <v>10925</v>
      </c>
      <c r="F34" s="11">
        <f t="shared" si="1"/>
        <v>6.0675668695853559E-3</v>
      </c>
      <c r="G34" s="21">
        <v>1535</v>
      </c>
      <c r="H34" s="11">
        <f t="shared" si="2"/>
        <v>8.525139720653109E-4</v>
      </c>
    </row>
    <row r="35" spans="1:8" x14ac:dyDescent="0.45">
      <c r="A35" s="12" t="s">
        <v>38</v>
      </c>
      <c r="B35" s="20">
        <v>1418843</v>
      </c>
      <c r="C35" s="21">
        <v>844669</v>
      </c>
      <c r="D35" s="11">
        <f t="shared" si="0"/>
        <v>0.5953223859158483</v>
      </c>
      <c r="E35" s="21">
        <v>5674</v>
      </c>
      <c r="F35" s="11">
        <f t="shared" si="1"/>
        <v>3.9990330149283606E-3</v>
      </c>
      <c r="G35" s="21">
        <v>1292</v>
      </c>
      <c r="H35" s="11">
        <f t="shared" si="2"/>
        <v>9.1060110244755763E-4</v>
      </c>
    </row>
    <row r="36" spans="1:8" x14ac:dyDescent="0.45">
      <c r="A36" s="12" t="s">
        <v>39</v>
      </c>
      <c r="B36" s="20">
        <v>2530542</v>
      </c>
      <c r="C36" s="21">
        <v>1451006</v>
      </c>
      <c r="D36" s="11">
        <f t="shared" si="0"/>
        <v>0.57339731962559803</v>
      </c>
      <c r="E36" s="21">
        <v>13304</v>
      </c>
      <c r="F36" s="11">
        <f t="shared" si="1"/>
        <v>5.2573717409155826E-3</v>
      </c>
      <c r="G36" s="21">
        <v>2060</v>
      </c>
      <c r="H36" s="11">
        <f t="shared" si="2"/>
        <v>8.1405485465169125E-4</v>
      </c>
    </row>
    <row r="37" spans="1:8" x14ac:dyDescent="0.45">
      <c r="A37" s="12" t="s">
        <v>40</v>
      </c>
      <c r="B37" s="20">
        <v>8839511</v>
      </c>
      <c r="C37" s="21">
        <v>4767493</v>
      </c>
      <c r="D37" s="11">
        <f t="shared" si="0"/>
        <v>0.53933899737213975</v>
      </c>
      <c r="E37" s="21">
        <v>51553</v>
      </c>
      <c r="F37" s="11">
        <f t="shared" si="1"/>
        <v>5.832109943638285E-3</v>
      </c>
      <c r="G37" s="21">
        <v>12743</v>
      </c>
      <c r="H37" s="11">
        <f t="shared" si="2"/>
        <v>1.4415955814750386E-3</v>
      </c>
    </row>
    <row r="38" spans="1:8" x14ac:dyDescent="0.45">
      <c r="A38" s="12" t="s">
        <v>41</v>
      </c>
      <c r="B38" s="20">
        <v>5523625</v>
      </c>
      <c r="C38" s="21">
        <v>3201573</v>
      </c>
      <c r="D38" s="11">
        <f t="shared" si="0"/>
        <v>0.57961447419040935</v>
      </c>
      <c r="E38" s="21">
        <v>35150</v>
      </c>
      <c r="F38" s="11">
        <f t="shared" si="1"/>
        <v>6.3635746452737106E-3</v>
      </c>
      <c r="G38" s="21">
        <v>5519</v>
      </c>
      <c r="H38" s="11">
        <f t="shared" si="2"/>
        <v>9.991626875466746E-4</v>
      </c>
    </row>
    <row r="39" spans="1:8" x14ac:dyDescent="0.45">
      <c r="A39" s="12" t="s">
        <v>42</v>
      </c>
      <c r="B39" s="20">
        <v>1344738.9999999998</v>
      </c>
      <c r="C39" s="21">
        <v>818132</v>
      </c>
      <c r="D39" s="11">
        <f t="shared" si="0"/>
        <v>0.60839464014950129</v>
      </c>
      <c r="E39" s="21">
        <v>4536</v>
      </c>
      <c r="F39" s="11">
        <f t="shared" si="1"/>
        <v>3.3731452720565111E-3</v>
      </c>
      <c r="G39" s="21">
        <v>867</v>
      </c>
      <c r="H39" s="11">
        <f t="shared" si="2"/>
        <v>6.447347775293199E-4</v>
      </c>
    </row>
    <row r="40" spans="1:8" x14ac:dyDescent="0.45">
      <c r="A40" s="12" t="s">
        <v>43</v>
      </c>
      <c r="B40" s="20">
        <v>944432</v>
      </c>
      <c r="C40" s="21">
        <v>580088</v>
      </c>
      <c r="D40" s="11">
        <f t="shared" si="0"/>
        <v>0.61421891676690332</v>
      </c>
      <c r="E40" s="21">
        <v>3578</v>
      </c>
      <c r="F40" s="11">
        <f t="shared" si="1"/>
        <v>3.7885205075643348E-3</v>
      </c>
      <c r="G40" s="21">
        <v>746</v>
      </c>
      <c r="H40" s="11">
        <f t="shared" si="2"/>
        <v>7.8989276093990889E-4</v>
      </c>
    </row>
    <row r="41" spans="1:8" x14ac:dyDescent="0.45">
      <c r="A41" s="12" t="s">
        <v>44</v>
      </c>
      <c r="B41" s="20">
        <v>556788</v>
      </c>
      <c r="C41" s="21">
        <v>338139</v>
      </c>
      <c r="D41" s="11">
        <f t="shared" si="0"/>
        <v>0.60730295911549814</v>
      </c>
      <c r="E41" s="21">
        <v>2888</v>
      </c>
      <c r="F41" s="11">
        <f t="shared" si="1"/>
        <v>5.1868933956909988E-3</v>
      </c>
      <c r="G41" s="21">
        <v>500</v>
      </c>
      <c r="H41" s="11">
        <f t="shared" si="2"/>
        <v>8.9800785936478521E-4</v>
      </c>
    </row>
    <row r="42" spans="1:8" x14ac:dyDescent="0.45">
      <c r="A42" s="12" t="s">
        <v>45</v>
      </c>
      <c r="B42" s="20">
        <v>672814.99999999988</v>
      </c>
      <c r="C42" s="21">
        <v>431583</v>
      </c>
      <c r="D42" s="11">
        <f t="shared" si="0"/>
        <v>0.64145864762230342</v>
      </c>
      <c r="E42" s="21">
        <v>6093</v>
      </c>
      <c r="F42" s="11">
        <f t="shared" si="1"/>
        <v>9.0559812132607054E-3</v>
      </c>
      <c r="G42" s="21">
        <v>970</v>
      </c>
      <c r="H42" s="11">
        <f t="shared" si="2"/>
        <v>1.4417038859121751E-3</v>
      </c>
    </row>
    <row r="43" spans="1:8" x14ac:dyDescent="0.45">
      <c r="A43" s="12" t="s">
        <v>46</v>
      </c>
      <c r="B43" s="20">
        <v>1893791</v>
      </c>
      <c r="C43" s="21">
        <v>1125377</v>
      </c>
      <c r="D43" s="11">
        <f t="shared" si="0"/>
        <v>0.59424561633253092</v>
      </c>
      <c r="E43" s="21">
        <v>12193</v>
      </c>
      <c r="F43" s="11">
        <f t="shared" si="1"/>
        <v>6.4384084621798288E-3</v>
      </c>
      <c r="G43" s="21">
        <v>3320</v>
      </c>
      <c r="H43" s="11">
        <f t="shared" si="2"/>
        <v>1.7530973586842476E-3</v>
      </c>
    </row>
    <row r="44" spans="1:8" x14ac:dyDescent="0.45">
      <c r="A44" s="12" t="s">
        <v>47</v>
      </c>
      <c r="B44" s="20">
        <v>2812432.9999999995</v>
      </c>
      <c r="C44" s="21">
        <v>1660620</v>
      </c>
      <c r="D44" s="11">
        <f t="shared" si="0"/>
        <v>0.59045673265816478</v>
      </c>
      <c r="E44" s="21">
        <v>11762</v>
      </c>
      <c r="F44" s="11">
        <f t="shared" si="1"/>
        <v>4.1821440724099032E-3</v>
      </c>
      <c r="G44" s="21">
        <v>2472</v>
      </c>
      <c r="H44" s="11">
        <f t="shared" si="2"/>
        <v>8.7895427197732373E-4</v>
      </c>
    </row>
    <row r="45" spans="1:8" x14ac:dyDescent="0.45">
      <c r="A45" s="12" t="s">
        <v>48</v>
      </c>
      <c r="B45" s="20">
        <v>1356110</v>
      </c>
      <c r="C45" s="21">
        <v>875520</v>
      </c>
      <c r="D45" s="11">
        <f t="shared" si="0"/>
        <v>0.64561134421249011</v>
      </c>
      <c r="E45" s="21">
        <v>4775</v>
      </c>
      <c r="F45" s="11">
        <f t="shared" si="1"/>
        <v>3.5211007956581692E-3</v>
      </c>
      <c r="G45" s="21">
        <v>1215</v>
      </c>
      <c r="H45" s="11">
        <f t="shared" si="2"/>
        <v>8.9594501920935621E-4</v>
      </c>
    </row>
    <row r="46" spans="1:8" x14ac:dyDescent="0.45">
      <c r="A46" s="12" t="s">
        <v>49</v>
      </c>
      <c r="B46" s="20">
        <v>734949</v>
      </c>
      <c r="C46" s="21">
        <v>463678</v>
      </c>
      <c r="D46" s="11">
        <f t="shared" si="0"/>
        <v>0.6308981983783909</v>
      </c>
      <c r="E46" s="21">
        <v>3526</v>
      </c>
      <c r="F46" s="11">
        <f t="shared" si="1"/>
        <v>4.7976118070777703E-3</v>
      </c>
      <c r="G46" s="21">
        <v>649</v>
      </c>
      <c r="H46" s="11">
        <f t="shared" si="2"/>
        <v>8.8305447044624867E-4</v>
      </c>
    </row>
    <row r="47" spans="1:8" x14ac:dyDescent="0.45">
      <c r="A47" s="12" t="s">
        <v>50</v>
      </c>
      <c r="B47" s="20">
        <v>973896</v>
      </c>
      <c r="C47" s="21">
        <v>591055</v>
      </c>
      <c r="D47" s="11">
        <f t="shared" si="0"/>
        <v>0.60689745106253645</v>
      </c>
      <c r="E47" s="21">
        <v>4495</v>
      </c>
      <c r="F47" s="11">
        <f t="shared" si="1"/>
        <v>4.6154825566590276E-3</v>
      </c>
      <c r="G47" s="21">
        <v>257</v>
      </c>
      <c r="H47" s="11">
        <f t="shared" si="2"/>
        <v>2.6388854662099444E-4</v>
      </c>
    </row>
    <row r="48" spans="1:8" x14ac:dyDescent="0.45">
      <c r="A48" s="12" t="s">
        <v>51</v>
      </c>
      <c r="B48" s="20">
        <v>1356219</v>
      </c>
      <c r="C48" s="21">
        <v>852332</v>
      </c>
      <c r="D48" s="11">
        <f t="shared" si="0"/>
        <v>0.62846192244762833</v>
      </c>
      <c r="E48" s="21">
        <v>8294</v>
      </c>
      <c r="F48" s="11">
        <f t="shared" si="1"/>
        <v>6.1155314886460078E-3</v>
      </c>
      <c r="G48" s="21">
        <v>1312</v>
      </c>
      <c r="H48" s="11">
        <f t="shared" si="2"/>
        <v>9.6739538378388739E-4</v>
      </c>
    </row>
    <row r="49" spans="1:8" x14ac:dyDescent="0.45">
      <c r="A49" s="12" t="s">
        <v>52</v>
      </c>
      <c r="B49" s="20">
        <v>701167</v>
      </c>
      <c r="C49" s="21">
        <v>428003</v>
      </c>
      <c r="D49" s="11">
        <f t="shared" si="0"/>
        <v>0.61041520778929981</v>
      </c>
      <c r="E49" s="21">
        <v>4326</v>
      </c>
      <c r="F49" s="11">
        <f t="shared" si="1"/>
        <v>6.1697142050324673E-3</v>
      </c>
      <c r="G49" s="21">
        <v>562</v>
      </c>
      <c r="H49" s="11">
        <f t="shared" si="2"/>
        <v>8.0152089302548463E-4</v>
      </c>
    </row>
    <row r="50" spans="1:8" x14ac:dyDescent="0.45">
      <c r="A50" s="12" t="s">
        <v>53</v>
      </c>
      <c r="B50" s="20">
        <v>5124170</v>
      </c>
      <c r="C50" s="21">
        <v>2958913</v>
      </c>
      <c r="D50" s="11">
        <f t="shared" si="0"/>
        <v>0.57744239554893773</v>
      </c>
      <c r="E50" s="21">
        <v>21108</v>
      </c>
      <c r="F50" s="11">
        <f t="shared" si="1"/>
        <v>4.1193012722060352E-3</v>
      </c>
      <c r="G50" s="21">
        <v>3273</v>
      </c>
      <c r="H50" s="11">
        <f t="shared" si="2"/>
        <v>6.3873759067322117E-4</v>
      </c>
    </row>
    <row r="51" spans="1:8" x14ac:dyDescent="0.45">
      <c r="A51" s="12" t="s">
        <v>54</v>
      </c>
      <c r="B51" s="20">
        <v>818222</v>
      </c>
      <c r="C51" s="21">
        <v>482782</v>
      </c>
      <c r="D51" s="11">
        <f t="shared" si="0"/>
        <v>0.5900379114714589</v>
      </c>
      <c r="E51" s="21">
        <v>4223</v>
      </c>
      <c r="F51" s="11">
        <f t="shared" si="1"/>
        <v>5.1611909726211221E-3</v>
      </c>
      <c r="G51" s="21">
        <v>1010</v>
      </c>
      <c r="H51" s="11">
        <f t="shared" si="2"/>
        <v>1.2343838224833847E-3</v>
      </c>
    </row>
    <row r="52" spans="1:8" x14ac:dyDescent="0.45">
      <c r="A52" s="12" t="s">
        <v>55</v>
      </c>
      <c r="B52" s="20">
        <v>1335937.9999999998</v>
      </c>
      <c r="C52" s="21">
        <v>857928</v>
      </c>
      <c r="D52" s="11">
        <f t="shared" si="0"/>
        <v>0.64219147894587936</v>
      </c>
      <c r="E52" s="21">
        <v>7322</v>
      </c>
      <c r="F52" s="11">
        <f t="shared" si="1"/>
        <v>5.4807932703463793E-3</v>
      </c>
      <c r="G52" s="21">
        <v>1741</v>
      </c>
      <c r="H52" s="11">
        <f t="shared" si="2"/>
        <v>1.3032041906136365E-3</v>
      </c>
    </row>
    <row r="53" spans="1:8" x14ac:dyDescent="0.45">
      <c r="A53" s="12" t="s">
        <v>56</v>
      </c>
      <c r="B53" s="20">
        <v>1758645</v>
      </c>
      <c r="C53" s="21">
        <v>1126246</v>
      </c>
      <c r="D53" s="11">
        <f t="shared" si="0"/>
        <v>0.64040553949205214</v>
      </c>
      <c r="E53" s="21">
        <v>6918</v>
      </c>
      <c r="F53" s="11">
        <f t="shared" si="1"/>
        <v>3.933710328121935E-3</v>
      </c>
      <c r="G53" s="21">
        <v>1108</v>
      </c>
      <c r="H53" s="11">
        <f t="shared" si="2"/>
        <v>6.3003050644103837E-4</v>
      </c>
    </row>
    <row r="54" spans="1:8" x14ac:dyDescent="0.45">
      <c r="A54" s="12" t="s">
        <v>57</v>
      </c>
      <c r="B54" s="20">
        <v>1141741</v>
      </c>
      <c r="C54" s="21">
        <v>701599</v>
      </c>
      <c r="D54" s="11">
        <f t="shared" si="0"/>
        <v>0.61449926034012969</v>
      </c>
      <c r="E54" s="21">
        <v>7750</v>
      </c>
      <c r="F54" s="11">
        <f t="shared" si="1"/>
        <v>6.787879212535943E-3</v>
      </c>
      <c r="G54" s="21">
        <v>2411</v>
      </c>
      <c r="H54" s="11">
        <f t="shared" si="2"/>
        <v>2.1116873266353751E-3</v>
      </c>
    </row>
    <row r="55" spans="1:8" x14ac:dyDescent="0.45">
      <c r="A55" s="12" t="s">
        <v>58</v>
      </c>
      <c r="B55" s="20">
        <v>1087241</v>
      </c>
      <c r="C55" s="21">
        <v>654115</v>
      </c>
      <c r="D55" s="11">
        <f t="shared" si="0"/>
        <v>0.60162834183037617</v>
      </c>
      <c r="E55" s="21">
        <v>6789</v>
      </c>
      <c r="F55" s="11">
        <f t="shared" si="1"/>
        <v>6.2442457560007393E-3</v>
      </c>
      <c r="G55" s="21">
        <v>1222</v>
      </c>
      <c r="H55" s="11">
        <f t="shared" si="2"/>
        <v>1.123945840894521E-3</v>
      </c>
    </row>
    <row r="56" spans="1:8" x14ac:dyDescent="0.45">
      <c r="A56" s="12" t="s">
        <v>59</v>
      </c>
      <c r="B56" s="20">
        <v>1617517</v>
      </c>
      <c r="C56" s="21">
        <v>1004025</v>
      </c>
      <c r="D56" s="11">
        <f t="shared" si="0"/>
        <v>0.6207199058804328</v>
      </c>
      <c r="E56" s="21">
        <v>8422</v>
      </c>
      <c r="F56" s="11">
        <f t="shared" si="1"/>
        <v>5.2067458950972381E-3</v>
      </c>
      <c r="G56" s="21">
        <v>979</v>
      </c>
      <c r="H56" s="11">
        <f t="shared" si="2"/>
        <v>6.0524866199242416E-4</v>
      </c>
    </row>
    <row r="57" spans="1:8" x14ac:dyDescent="0.45">
      <c r="A57" s="12" t="s">
        <v>60</v>
      </c>
      <c r="B57" s="20">
        <v>1485118</v>
      </c>
      <c r="C57" s="21">
        <v>668082</v>
      </c>
      <c r="D57" s="11">
        <f t="shared" si="0"/>
        <v>0.44985112294107271</v>
      </c>
      <c r="E57" s="21">
        <v>5978</v>
      </c>
      <c r="F57" s="11">
        <f t="shared" si="1"/>
        <v>4.0252693725347077E-3</v>
      </c>
      <c r="G57" s="21">
        <v>1229</v>
      </c>
      <c r="H57" s="11">
        <f t="shared" si="2"/>
        <v>8.2754366993060483E-4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B22" sqref="B2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（6月20日公表時点）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44729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15910071</v>
      </c>
      <c r="D10" s="11">
        <f>C10/$B10</f>
        <v>0.57751833167858679</v>
      </c>
      <c r="E10" s="21">
        <f>SUM(E11:E30)</f>
        <v>161343</v>
      </c>
      <c r="F10" s="11">
        <f>E10/$B10</f>
        <v>5.8565760132697226E-3</v>
      </c>
      <c r="G10" s="21">
        <f>SUM(G11:G30)</f>
        <v>35510</v>
      </c>
      <c r="H10" s="11">
        <f>G10/$B10</f>
        <v>1.2889745091587974E-3</v>
      </c>
    </row>
    <row r="11" spans="1:8" x14ac:dyDescent="0.45">
      <c r="A11" s="12" t="s">
        <v>70</v>
      </c>
      <c r="B11" s="20">
        <v>1961575</v>
      </c>
      <c r="C11" s="21">
        <v>1147870</v>
      </c>
      <c r="D11" s="11">
        <f t="shared" ref="D11:D30" si="0">C11/$B11</f>
        <v>0.58517772708155436</v>
      </c>
      <c r="E11" s="21">
        <v>15111</v>
      </c>
      <c r="F11" s="11">
        <f t="shared" ref="F11:F30" si="1">E11/$B11</f>
        <v>7.7035035621885479E-3</v>
      </c>
      <c r="G11" s="21">
        <v>2378</v>
      </c>
      <c r="H11" s="11">
        <f t="shared" ref="H11:H30" si="2">G11/$B11</f>
        <v>1.2122911435963448E-3</v>
      </c>
    </row>
    <row r="12" spans="1:8" x14ac:dyDescent="0.45">
      <c r="A12" s="12" t="s">
        <v>71</v>
      </c>
      <c r="B12" s="20">
        <v>1065932</v>
      </c>
      <c r="C12" s="21">
        <v>631631</v>
      </c>
      <c r="D12" s="11">
        <f t="shared" si="0"/>
        <v>0.59256218970816155</v>
      </c>
      <c r="E12" s="21">
        <v>7662</v>
      </c>
      <c r="F12" s="11">
        <f t="shared" si="1"/>
        <v>7.1880757871984327E-3</v>
      </c>
      <c r="G12" s="21">
        <v>393</v>
      </c>
      <c r="H12" s="11">
        <f t="shared" si="2"/>
        <v>3.6869143622670112E-4</v>
      </c>
    </row>
    <row r="13" spans="1:8" x14ac:dyDescent="0.45">
      <c r="A13" s="12" t="s">
        <v>72</v>
      </c>
      <c r="B13" s="20">
        <v>1324589</v>
      </c>
      <c r="C13" s="21">
        <v>789989</v>
      </c>
      <c r="D13" s="11">
        <f t="shared" si="0"/>
        <v>0.59640311070075325</v>
      </c>
      <c r="E13" s="21">
        <v>11309</v>
      </c>
      <c r="F13" s="11">
        <f t="shared" si="1"/>
        <v>8.53774265073921E-3</v>
      </c>
      <c r="G13" s="21">
        <v>2819</v>
      </c>
      <c r="H13" s="11">
        <f t="shared" si="2"/>
        <v>2.1282073156277154E-3</v>
      </c>
    </row>
    <row r="14" spans="1:8" x14ac:dyDescent="0.45">
      <c r="A14" s="12" t="s">
        <v>73</v>
      </c>
      <c r="B14" s="20">
        <v>974726</v>
      </c>
      <c r="C14" s="21">
        <v>602903</v>
      </c>
      <c r="D14" s="11">
        <f t="shared" si="0"/>
        <v>0.61853587572302371</v>
      </c>
      <c r="E14" s="21">
        <v>5744</v>
      </c>
      <c r="F14" s="11">
        <f t="shared" si="1"/>
        <v>5.8929381179941851E-3</v>
      </c>
      <c r="G14" s="21">
        <v>1152</v>
      </c>
      <c r="H14" s="11">
        <f t="shared" si="2"/>
        <v>1.1818705974807279E-3</v>
      </c>
    </row>
    <row r="15" spans="1:8" x14ac:dyDescent="0.45">
      <c r="A15" s="12" t="s">
        <v>74</v>
      </c>
      <c r="B15" s="20">
        <v>3759920</v>
      </c>
      <c r="C15" s="21">
        <v>2276333</v>
      </c>
      <c r="D15" s="11">
        <f t="shared" si="0"/>
        <v>0.60542059405519266</v>
      </c>
      <c r="E15" s="21">
        <v>21525</v>
      </c>
      <c r="F15" s="11">
        <f t="shared" si="1"/>
        <v>5.7248558479967657E-3</v>
      </c>
      <c r="G15" s="21">
        <v>6813</v>
      </c>
      <c r="H15" s="11">
        <f t="shared" si="2"/>
        <v>1.8120066384391157E-3</v>
      </c>
    </row>
    <row r="16" spans="1:8" x14ac:dyDescent="0.45">
      <c r="A16" s="12" t="s">
        <v>75</v>
      </c>
      <c r="B16" s="20">
        <v>1521562.0000000002</v>
      </c>
      <c r="C16" s="21">
        <v>877642</v>
      </c>
      <c r="D16" s="11">
        <f t="shared" si="0"/>
        <v>0.57680331133401064</v>
      </c>
      <c r="E16" s="21">
        <v>7724</v>
      </c>
      <c r="F16" s="11">
        <f t="shared" si="1"/>
        <v>5.0763623171451435E-3</v>
      </c>
      <c r="G16" s="21">
        <v>1934</v>
      </c>
      <c r="H16" s="11">
        <f t="shared" si="2"/>
        <v>1.2710622373587142E-3</v>
      </c>
    </row>
    <row r="17" spans="1:8" x14ac:dyDescent="0.45">
      <c r="A17" s="12" t="s">
        <v>76</v>
      </c>
      <c r="B17" s="20">
        <v>718601</v>
      </c>
      <c r="C17" s="21">
        <v>441230</v>
      </c>
      <c r="D17" s="11">
        <f t="shared" si="0"/>
        <v>0.61401250485318004</v>
      </c>
      <c r="E17" s="21">
        <v>4537</v>
      </c>
      <c r="F17" s="11">
        <f t="shared" si="1"/>
        <v>6.3136566745662752E-3</v>
      </c>
      <c r="G17" s="21">
        <v>2053</v>
      </c>
      <c r="H17" s="11">
        <f t="shared" si="2"/>
        <v>2.8569400821874726E-3</v>
      </c>
    </row>
    <row r="18" spans="1:8" x14ac:dyDescent="0.45">
      <c r="A18" s="12" t="s">
        <v>77</v>
      </c>
      <c r="B18" s="20">
        <v>784774</v>
      </c>
      <c r="C18" s="21">
        <v>516562</v>
      </c>
      <c r="D18" s="11">
        <f t="shared" si="0"/>
        <v>0.65823026756747804</v>
      </c>
      <c r="E18" s="21">
        <v>3962</v>
      </c>
      <c r="F18" s="11">
        <f t="shared" si="1"/>
        <v>5.0485872365802131E-3</v>
      </c>
      <c r="G18" s="21">
        <v>723</v>
      </c>
      <c r="H18" s="11">
        <f t="shared" si="2"/>
        <v>9.2128434428255773E-4</v>
      </c>
    </row>
    <row r="19" spans="1:8" x14ac:dyDescent="0.45">
      <c r="A19" s="12" t="s">
        <v>78</v>
      </c>
      <c r="B19" s="20">
        <v>694295.99999999988</v>
      </c>
      <c r="C19" s="21">
        <v>433156</v>
      </c>
      <c r="D19" s="11">
        <f t="shared" si="0"/>
        <v>0.62387800016131456</v>
      </c>
      <c r="E19" s="21">
        <v>5188</v>
      </c>
      <c r="F19" s="11">
        <f t="shared" si="1"/>
        <v>7.4723172825423177E-3</v>
      </c>
      <c r="G19" s="21">
        <v>1062</v>
      </c>
      <c r="H19" s="11">
        <f t="shared" si="2"/>
        <v>1.5296069687856478E-3</v>
      </c>
    </row>
    <row r="20" spans="1:8" x14ac:dyDescent="0.45">
      <c r="A20" s="12" t="s">
        <v>79</v>
      </c>
      <c r="B20" s="20">
        <v>799966</v>
      </c>
      <c r="C20" s="21">
        <v>495457</v>
      </c>
      <c r="D20" s="11">
        <f t="shared" si="0"/>
        <v>0.61934757227182158</v>
      </c>
      <c r="E20" s="21">
        <v>3286</v>
      </c>
      <c r="F20" s="11">
        <f t="shared" si="1"/>
        <v>4.1076745761694875E-3</v>
      </c>
      <c r="G20" s="21">
        <v>949</v>
      </c>
      <c r="H20" s="11">
        <f t="shared" si="2"/>
        <v>1.1863004177677552E-3</v>
      </c>
    </row>
    <row r="21" spans="1:8" x14ac:dyDescent="0.45">
      <c r="A21" s="12" t="s">
        <v>80</v>
      </c>
      <c r="B21" s="20">
        <v>2300944</v>
      </c>
      <c r="C21" s="21">
        <v>1292819</v>
      </c>
      <c r="D21" s="11">
        <f t="shared" si="0"/>
        <v>0.56186460861281284</v>
      </c>
      <c r="E21" s="21">
        <v>12000</v>
      </c>
      <c r="F21" s="11">
        <f t="shared" si="1"/>
        <v>5.2152507840260345E-3</v>
      </c>
      <c r="G21" s="21">
        <v>2946</v>
      </c>
      <c r="H21" s="11">
        <f t="shared" si="2"/>
        <v>1.2803440674783915E-3</v>
      </c>
    </row>
    <row r="22" spans="1:8" x14ac:dyDescent="0.45">
      <c r="A22" s="12" t="s">
        <v>81</v>
      </c>
      <c r="B22" s="20">
        <v>1400720</v>
      </c>
      <c r="C22" s="21">
        <v>775812</v>
      </c>
      <c r="D22" s="11">
        <f t="shared" si="0"/>
        <v>0.55386658290022273</v>
      </c>
      <c r="E22" s="21">
        <v>7054</v>
      </c>
      <c r="F22" s="11">
        <f t="shared" si="1"/>
        <v>5.0359814952310239E-3</v>
      </c>
      <c r="G22" s="21">
        <v>959</v>
      </c>
      <c r="H22" s="11">
        <f t="shared" si="2"/>
        <v>6.8464789536809643E-4</v>
      </c>
    </row>
    <row r="23" spans="1:8" x14ac:dyDescent="0.45">
      <c r="A23" s="12" t="s">
        <v>82</v>
      </c>
      <c r="B23" s="20">
        <v>2739963</v>
      </c>
      <c r="C23" s="21">
        <v>1381707</v>
      </c>
      <c r="D23" s="11">
        <f t="shared" si="0"/>
        <v>0.50427943735006642</v>
      </c>
      <c r="E23" s="21">
        <v>17836</v>
      </c>
      <c r="F23" s="11">
        <f t="shared" si="1"/>
        <v>6.5095769541413514E-3</v>
      </c>
      <c r="G23" s="21">
        <v>4715</v>
      </c>
      <c r="H23" s="11">
        <f t="shared" si="2"/>
        <v>1.720826157141538E-3</v>
      </c>
    </row>
    <row r="24" spans="1:8" x14ac:dyDescent="0.45">
      <c r="A24" s="12" t="s">
        <v>83</v>
      </c>
      <c r="B24" s="20">
        <v>831479.00000000012</v>
      </c>
      <c r="C24" s="21">
        <v>460734</v>
      </c>
      <c r="D24" s="11">
        <f t="shared" si="0"/>
        <v>0.55411381405904414</v>
      </c>
      <c r="E24" s="21">
        <v>3922</v>
      </c>
      <c r="F24" s="11">
        <f t="shared" si="1"/>
        <v>4.7168960370616688E-3</v>
      </c>
      <c r="G24" s="21">
        <v>660</v>
      </c>
      <c r="H24" s="11">
        <f t="shared" si="2"/>
        <v>7.937662887457169E-4</v>
      </c>
    </row>
    <row r="25" spans="1:8" x14ac:dyDescent="0.45">
      <c r="A25" s="12" t="s">
        <v>84</v>
      </c>
      <c r="B25" s="20">
        <v>1526835</v>
      </c>
      <c r="C25" s="21">
        <v>845197</v>
      </c>
      <c r="D25" s="11">
        <f t="shared" si="0"/>
        <v>0.55356145228528297</v>
      </c>
      <c r="E25" s="21">
        <v>9910</v>
      </c>
      <c r="F25" s="11">
        <f t="shared" si="1"/>
        <v>6.4905507143862961E-3</v>
      </c>
      <c r="G25" s="21">
        <v>1952</v>
      </c>
      <c r="H25" s="11">
        <f t="shared" si="2"/>
        <v>1.27846165433724E-3</v>
      </c>
    </row>
    <row r="26" spans="1:8" x14ac:dyDescent="0.45">
      <c r="A26" s="12" t="s">
        <v>85</v>
      </c>
      <c r="B26" s="20">
        <v>708155</v>
      </c>
      <c r="C26" s="21">
        <v>397881</v>
      </c>
      <c r="D26" s="11">
        <f t="shared" si="0"/>
        <v>0.56185580840352745</v>
      </c>
      <c r="E26" s="21">
        <v>4793</v>
      </c>
      <c r="F26" s="11">
        <f t="shared" si="1"/>
        <v>6.7682922524023694E-3</v>
      </c>
      <c r="G26" s="21">
        <v>1308</v>
      </c>
      <c r="H26" s="11">
        <f t="shared" si="2"/>
        <v>1.8470532581143959E-3</v>
      </c>
    </row>
    <row r="27" spans="1:8" x14ac:dyDescent="0.45">
      <c r="A27" s="12" t="s">
        <v>86</v>
      </c>
      <c r="B27" s="20">
        <v>1194817</v>
      </c>
      <c r="C27" s="21">
        <v>671503</v>
      </c>
      <c r="D27" s="11">
        <f t="shared" si="0"/>
        <v>0.56201326228200632</v>
      </c>
      <c r="E27" s="21">
        <v>5396</v>
      </c>
      <c r="F27" s="11">
        <f t="shared" si="1"/>
        <v>4.516172769553831E-3</v>
      </c>
      <c r="G27" s="21">
        <v>1206</v>
      </c>
      <c r="H27" s="11">
        <f t="shared" si="2"/>
        <v>1.0093595923057674E-3</v>
      </c>
    </row>
    <row r="28" spans="1:8" x14ac:dyDescent="0.45">
      <c r="A28" s="12" t="s">
        <v>87</v>
      </c>
      <c r="B28" s="20">
        <v>944709</v>
      </c>
      <c r="C28" s="21">
        <v>564762</v>
      </c>
      <c r="D28" s="11">
        <f t="shared" si="0"/>
        <v>0.59781583535247362</v>
      </c>
      <c r="E28" s="21">
        <v>6084</v>
      </c>
      <c r="F28" s="11">
        <f t="shared" si="1"/>
        <v>6.4400783733403622E-3</v>
      </c>
      <c r="G28" s="21">
        <v>382</v>
      </c>
      <c r="H28" s="11">
        <f t="shared" si="2"/>
        <v>4.0435732061407272E-4</v>
      </c>
    </row>
    <row r="29" spans="1:8" x14ac:dyDescent="0.45">
      <c r="A29" s="12" t="s">
        <v>88</v>
      </c>
      <c r="B29" s="20">
        <v>1562767</v>
      </c>
      <c r="C29" s="21">
        <v>861749</v>
      </c>
      <c r="D29" s="11">
        <f t="shared" si="0"/>
        <v>0.551425132473363</v>
      </c>
      <c r="E29" s="21">
        <v>5393</v>
      </c>
      <c r="F29" s="11">
        <f t="shared" si="1"/>
        <v>3.4509303050294766E-3</v>
      </c>
      <c r="G29" s="21">
        <v>585</v>
      </c>
      <c r="H29" s="11">
        <f t="shared" si="2"/>
        <v>3.743360334586026E-4</v>
      </c>
    </row>
    <row r="30" spans="1:8" x14ac:dyDescent="0.45">
      <c r="A30" s="12" t="s">
        <v>89</v>
      </c>
      <c r="B30" s="20">
        <v>732702</v>
      </c>
      <c r="C30" s="21">
        <v>445134</v>
      </c>
      <c r="D30" s="11">
        <f t="shared" si="0"/>
        <v>0.60752393196688426</v>
      </c>
      <c r="E30" s="21">
        <v>2907</v>
      </c>
      <c r="F30" s="11">
        <f t="shared" si="1"/>
        <v>3.9675065715666126E-3</v>
      </c>
      <c r="G30" s="21">
        <v>521</v>
      </c>
      <c r="H30" s="11">
        <f t="shared" si="2"/>
        <v>7.1106670924878058E-4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44729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5580285</v>
      </c>
      <c r="D39" s="11">
        <f>C39/$B39</f>
        <v>0.5829335793647038</v>
      </c>
      <c r="E39" s="21">
        <v>45652</v>
      </c>
      <c r="F39" s="11">
        <f>E39/$B39</f>
        <v>4.7689470636638554E-3</v>
      </c>
      <c r="G39" s="21">
        <v>10473</v>
      </c>
      <c r="H39" s="11">
        <f>G39/$B39</f>
        <v>1.0940415008707518E-3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（6月20日公表時点）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282848238</v>
      </c>
      <c r="C7" s="32">
        <f>SUM(C8:C54)</f>
        <v>103667522</v>
      </c>
      <c r="D7" s="31">
        <f t="shared" ref="D7:D54" si="0">C7/U7</f>
        <v>0.81856766185643692</v>
      </c>
      <c r="E7" s="32">
        <f>SUM(E8:E54)</f>
        <v>102202270</v>
      </c>
      <c r="F7" s="31">
        <f t="shared" ref="F7:F54" si="1">E7/U7</f>
        <v>0.80699790615541356</v>
      </c>
      <c r="G7" s="32">
        <f>SUM(G8:G54)</f>
        <v>76880751</v>
      </c>
      <c r="H7" s="31">
        <f>G7/U7</f>
        <v>0.60705701625468511</v>
      </c>
      <c r="I7" s="32">
        <f t="shared" ref="I7:J7" si="2">SUM(I8:I54)</f>
        <v>1029311</v>
      </c>
      <c r="J7" s="32">
        <f t="shared" si="2"/>
        <v>5262975</v>
      </c>
      <c r="K7" s="32">
        <f t="shared" ref="K7:P7" si="3">SUM(K8:K54)</f>
        <v>23221144</v>
      </c>
      <c r="L7" s="32">
        <f t="shared" si="3"/>
        <v>25421692</v>
      </c>
      <c r="M7" s="32">
        <f t="shared" si="3"/>
        <v>13693420</v>
      </c>
      <c r="N7" s="32">
        <f t="shared" si="3"/>
        <v>6499697</v>
      </c>
      <c r="O7" s="32">
        <f t="shared" si="3"/>
        <v>1752512</v>
      </c>
      <c r="P7" s="63">
        <f t="shared" si="3"/>
        <v>97695</v>
      </c>
      <c r="Q7" s="64">
        <f>P7/U7</f>
        <v>7.7140811492595147E-4</v>
      </c>
      <c r="R7" s="63">
        <f t="shared" ref="R7:S7" si="4">SUM(R8:R54)</f>
        <v>5906</v>
      </c>
      <c r="S7" s="63">
        <f t="shared" si="4"/>
        <v>91789</v>
      </c>
      <c r="U7" s="1">
        <v>126645025</v>
      </c>
    </row>
    <row r="8" spans="1:21" x14ac:dyDescent="0.45">
      <c r="A8" s="33" t="s">
        <v>14</v>
      </c>
      <c r="B8" s="32">
        <f>C8+E8+G8+P8</f>
        <v>11861930</v>
      </c>
      <c r="C8" s="34">
        <f>SUM(一般接種!D7+一般接種!G7+一般接種!J7+一般接種!M7+医療従事者等!C5)</f>
        <v>4316980</v>
      </c>
      <c r="D8" s="30">
        <f t="shared" si="0"/>
        <v>0.82596286727727364</v>
      </c>
      <c r="E8" s="34">
        <f>SUM(一般接種!E7+一般接種!H7+一般接種!K7+一般接種!N7+医療従事者等!D5)</f>
        <v>4250125</v>
      </c>
      <c r="F8" s="31">
        <f t="shared" si="1"/>
        <v>0.81317157626090986</v>
      </c>
      <c r="G8" s="29">
        <f>SUM(I8:O8)</f>
        <v>3292435</v>
      </c>
      <c r="H8" s="31">
        <f t="shared" ref="H8:H54" si="5">G8/U8</f>
        <v>0.62993783916628066</v>
      </c>
      <c r="I8" s="35">
        <v>41992</v>
      </c>
      <c r="J8" s="35">
        <v>230246</v>
      </c>
      <c r="K8" s="35">
        <v>920883</v>
      </c>
      <c r="L8" s="35">
        <v>1073449</v>
      </c>
      <c r="M8" s="35">
        <v>653102</v>
      </c>
      <c r="N8" s="35">
        <v>303767</v>
      </c>
      <c r="O8" s="35">
        <v>68996</v>
      </c>
      <c r="P8" s="35">
        <f>SUM(R8:S8)</f>
        <v>2390</v>
      </c>
      <c r="Q8" s="65">
        <f t="shared" ref="Q8:Q54" si="6">P8/U8</f>
        <v>4.5727597829794991E-4</v>
      </c>
      <c r="R8" s="35">
        <v>126</v>
      </c>
      <c r="S8" s="35">
        <v>2264</v>
      </c>
      <c r="U8" s="1">
        <v>5226603</v>
      </c>
    </row>
    <row r="9" spans="1:21" x14ac:dyDescent="0.45">
      <c r="A9" s="33" t="s">
        <v>15</v>
      </c>
      <c r="B9" s="32">
        <f>C9+E9+G9+P9</f>
        <v>3015574</v>
      </c>
      <c r="C9" s="34">
        <f>SUM(一般接種!D8+一般接種!G8+一般接種!J8+一般接種!M8+医療従事者等!C6)</f>
        <v>1092580</v>
      </c>
      <c r="D9" s="30">
        <f t="shared" si="0"/>
        <v>0.86739202057771625</v>
      </c>
      <c r="E9" s="34">
        <f>SUM(一般接種!E8+一般接種!H8+一般接種!K8+一般接種!N8+医療従事者等!D6)</f>
        <v>1076879</v>
      </c>
      <c r="F9" s="31">
        <f t="shared" si="1"/>
        <v>0.85492710074109945</v>
      </c>
      <c r="G9" s="29">
        <f t="shared" ref="G9:G54" si="7">SUM(I9:O9)</f>
        <v>844983</v>
      </c>
      <c r="H9" s="31">
        <f t="shared" si="5"/>
        <v>0.67082640330577203</v>
      </c>
      <c r="I9" s="35">
        <v>10652</v>
      </c>
      <c r="J9" s="35">
        <v>43808</v>
      </c>
      <c r="K9" s="35">
        <v>227968</v>
      </c>
      <c r="L9" s="35">
        <v>263573</v>
      </c>
      <c r="M9" s="35">
        <v>181207</v>
      </c>
      <c r="N9" s="35">
        <v>91725</v>
      </c>
      <c r="O9" s="35">
        <v>26050</v>
      </c>
      <c r="P9" s="35">
        <f t="shared" ref="P9:P54" si="8">SUM(R9:S9)</f>
        <v>1132</v>
      </c>
      <c r="Q9" s="65">
        <f t="shared" si="6"/>
        <v>8.9868729730909847E-4</v>
      </c>
      <c r="R9" s="35">
        <v>67</v>
      </c>
      <c r="S9" s="35">
        <v>1065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2930039</v>
      </c>
      <c r="C10" s="34">
        <f>SUM(一般接種!D9+一般接種!G9+一般接種!J9+一般接種!M9+医療従事者等!C7)</f>
        <v>1058396</v>
      </c>
      <c r="D10" s="30">
        <f t="shared" si="0"/>
        <v>0.86695286704133201</v>
      </c>
      <c r="E10" s="34">
        <f>SUM(一般接種!E9+一般接種!H9+一般接種!K9+一般接種!N9+医療従事者等!D7)</f>
        <v>1041219</v>
      </c>
      <c r="F10" s="31">
        <f t="shared" si="1"/>
        <v>0.85288285033948408</v>
      </c>
      <c r="G10" s="29">
        <f t="shared" si="7"/>
        <v>830032</v>
      </c>
      <c r="H10" s="31">
        <f t="shared" si="5"/>
        <v>0.67989544757921505</v>
      </c>
      <c r="I10" s="35">
        <v>10313</v>
      </c>
      <c r="J10" s="35">
        <v>47580</v>
      </c>
      <c r="K10" s="35">
        <v>220750</v>
      </c>
      <c r="L10" s="35">
        <v>256451</v>
      </c>
      <c r="M10" s="35">
        <v>168304</v>
      </c>
      <c r="N10" s="35">
        <v>104905</v>
      </c>
      <c r="O10" s="35">
        <v>21729</v>
      </c>
      <c r="P10" s="35">
        <f t="shared" si="8"/>
        <v>392</v>
      </c>
      <c r="Q10" s="65">
        <f t="shared" si="6"/>
        <v>3.2109486797021351E-4</v>
      </c>
      <c r="R10" s="35">
        <v>6</v>
      </c>
      <c r="S10" s="35">
        <v>386</v>
      </c>
      <c r="U10" s="1">
        <v>1220823</v>
      </c>
    </row>
    <row r="11" spans="1:21" x14ac:dyDescent="0.45">
      <c r="A11" s="33" t="s">
        <v>17</v>
      </c>
      <c r="B11" s="32">
        <f t="shared" si="9"/>
        <v>5278917</v>
      </c>
      <c r="C11" s="34">
        <f>SUM(一般接種!D10+一般接種!G10+一般接種!J10+一般接種!M10+医療従事者等!C8)</f>
        <v>1932553</v>
      </c>
      <c r="D11" s="30">
        <f t="shared" si="0"/>
        <v>0.84687218036546186</v>
      </c>
      <c r="E11" s="34">
        <f>SUM(一般接種!E10+一般接種!H10+一般接種!K10+一般接種!N10+医療従事者等!D8)</f>
        <v>1896413</v>
      </c>
      <c r="F11" s="31">
        <f t="shared" si="1"/>
        <v>0.83103511892476256</v>
      </c>
      <c r="G11" s="29">
        <f t="shared" si="7"/>
        <v>1449215</v>
      </c>
      <c r="H11" s="31">
        <f t="shared" si="5"/>
        <v>0.63506660198624976</v>
      </c>
      <c r="I11" s="35">
        <v>18708</v>
      </c>
      <c r="J11" s="35">
        <v>124758</v>
      </c>
      <c r="K11" s="35">
        <v>459304</v>
      </c>
      <c r="L11" s="35">
        <v>393158</v>
      </c>
      <c r="M11" s="35">
        <v>268917</v>
      </c>
      <c r="N11" s="35">
        <v>149542</v>
      </c>
      <c r="O11" s="35">
        <v>34828</v>
      </c>
      <c r="P11" s="35">
        <f t="shared" si="8"/>
        <v>736</v>
      </c>
      <c r="Q11" s="65">
        <f t="shared" si="6"/>
        <v>3.225256563462839E-4</v>
      </c>
      <c r="R11" s="35">
        <v>14</v>
      </c>
      <c r="S11" s="35">
        <v>722</v>
      </c>
      <c r="U11" s="1">
        <v>2281989</v>
      </c>
    </row>
    <row r="12" spans="1:21" x14ac:dyDescent="0.45">
      <c r="A12" s="33" t="s">
        <v>18</v>
      </c>
      <c r="B12" s="32">
        <f t="shared" si="9"/>
        <v>2387086</v>
      </c>
      <c r="C12" s="34">
        <f>SUM(一般接種!D11+一般接種!G11+一般接種!J11+一般接種!M11+医療従事者等!C9)</f>
        <v>854932</v>
      </c>
      <c r="D12" s="30">
        <f t="shared" si="0"/>
        <v>0.88020442958216305</v>
      </c>
      <c r="E12" s="34">
        <f>SUM(一般接種!E11+一般接種!H11+一般接種!K11+一般接種!N11+医療従事者等!D9)</f>
        <v>843132</v>
      </c>
      <c r="F12" s="31">
        <f t="shared" si="1"/>
        <v>0.86805561275337495</v>
      </c>
      <c r="G12" s="29">
        <f t="shared" si="7"/>
        <v>688820</v>
      </c>
      <c r="H12" s="31">
        <f t="shared" si="5"/>
        <v>0.70918203457676821</v>
      </c>
      <c r="I12" s="35">
        <v>4871</v>
      </c>
      <c r="J12" s="35">
        <v>29623</v>
      </c>
      <c r="K12" s="35">
        <v>127319</v>
      </c>
      <c r="L12" s="35">
        <v>229105</v>
      </c>
      <c r="M12" s="35">
        <v>188957</v>
      </c>
      <c r="N12" s="35">
        <v>89650</v>
      </c>
      <c r="O12" s="35">
        <v>19295</v>
      </c>
      <c r="P12" s="35">
        <f t="shared" si="8"/>
        <v>202</v>
      </c>
      <c r="Q12" s="65">
        <f t="shared" si="6"/>
        <v>2.0797127113688217E-4</v>
      </c>
      <c r="R12" s="35">
        <v>3</v>
      </c>
      <c r="S12" s="35">
        <v>199</v>
      </c>
      <c r="U12" s="1">
        <v>971288</v>
      </c>
    </row>
    <row r="13" spans="1:21" x14ac:dyDescent="0.45">
      <c r="A13" s="33" t="s">
        <v>19</v>
      </c>
      <c r="B13" s="32">
        <f t="shared" si="9"/>
        <v>2598021</v>
      </c>
      <c r="C13" s="34">
        <f>SUM(一般接種!D12+一般接種!G12+一般接種!J12+一般接種!M12+医療従事者等!C10)</f>
        <v>933181</v>
      </c>
      <c r="D13" s="30">
        <f t="shared" si="0"/>
        <v>0.87248892537319012</v>
      </c>
      <c r="E13" s="34">
        <f>SUM(一般接種!E12+一般接種!H12+一般接種!K12+一般接種!N12+医療従事者等!D10)</f>
        <v>922690</v>
      </c>
      <c r="F13" s="31">
        <f t="shared" si="1"/>
        <v>0.86268023733079524</v>
      </c>
      <c r="G13" s="29">
        <f t="shared" si="7"/>
        <v>741746</v>
      </c>
      <c r="H13" s="31">
        <f t="shared" si="5"/>
        <v>0.69350444387515642</v>
      </c>
      <c r="I13" s="35">
        <v>9650</v>
      </c>
      <c r="J13" s="35">
        <v>34692</v>
      </c>
      <c r="K13" s="35">
        <v>192732</v>
      </c>
      <c r="L13" s="35">
        <v>270740</v>
      </c>
      <c r="M13" s="35">
        <v>142234</v>
      </c>
      <c r="N13" s="35">
        <v>75308</v>
      </c>
      <c r="O13" s="35">
        <v>16390</v>
      </c>
      <c r="P13" s="35">
        <f t="shared" si="8"/>
        <v>404</v>
      </c>
      <c r="Q13" s="65">
        <f t="shared" si="6"/>
        <v>3.7772471348084544E-4</v>
      </c>
      <c r="R13" s="35">
        <v>2</v>
      </c>
      <c r="S13" s="35">
        <v>402</v>
      </c>
      <c r="U13" s="1">
        <v>1069562</v>
      </c>
    </row>
    <row r="14" spans="1:21" x14ac:dyDescent="0.45">
      <c r="A14" s="33" t="s">
        <v>20</v>
      </c>
      <c r="B14" s="32">
        <f t="shared" si="9"/>
        <v>4422645</v>
      </c>
      <c r="C14" s="34">
        <f>SUM(一般接種!D13+一般接種!G13+一般接種!J13+一般接種!M13+医療従事者等!C11)</f>
        <v>1594475</v>
      </c>
      <c r="D14" s="30">
        <f t="shared" si="0"/>
        <v>0.85629671240277561</v>
      </c>
      <c r="E14" s="34">
        <f>SUM(一般接種!E13+一般接種!H13+一般接種!K13+一般接種!N13+医療従事者等!D11)</f>
        <v>1572692</v>
      </c>
      <c r="F14" s="31">
        <f t="shared" si="1"/>
        <v>0.84459837201721322</v>
      </c>
      <c r="G14" s="29">
        <f t="shared" si="7"/>
        <v>1253877</v>
      </c>
      <c r="H14" s="31">
        <f t="shared" si="5"/>
        <v>0.67338199272955368</v>
      </c>
      <c r="I14" s="35">
        <v>19034</v>
      </c>
      <c r="J14" s="35">
        <v>74904</v>
      </c>
      <c r="K14" s="35">
        <v>345373</v>
      </c>
      <c r="L14" s="35">
        <v>418526</v>
      </c>
      <c r="M14" s="35">
        <v>236302</v>
      </c>
      <c r="N14" s="35">
        <v>128064</v>
      </c>
      <c r="O14" s="35">
        <v>31674</v>
      </c>
      <c r="P14" s="35">
        <f t="shared" si="8"/>
        <v>1601</v>
      </c>
      <c r="Q14" s="65">
        <f t="shared" si="6"/>
        <v>8.5980089782332358E-4</v>
      </c>
      <c r="R14" s="35">
        <v>119</v>
      </c>
      <c r="S14" s="35">
        <v>1482</v>
      </c>
      <c r="U14" s="1">
        <v>1862059</v>
      </c>
    </row>
    <row r="15" spans="1:21" x14ac:dyDescent="0.45">
      <c r="A15" s="33" t="s">
        <v>21</v>
      </c>
      <c r="B15" s="32">
        <f t="shared" si="9"/>
        <v>6794910</v>
      </c>
      <c r="C15" s="34">
        <f>SUM(一般接種!D14+一般接種!G14+一般接種!J14+一般接種!M14+医療従事者等!C12)</f>
        <v>2472421</v>
      </c>
      <c r="D15" s="30">
        <f t="shared" si="0"/>
        <v>0.85030857987911301</v>
      </c>
      <c r="E15" s="34">
        <f>SUM(一般接種!E14+一般接種!H14+一般接種!K14+一般接種!N14+医療従事者等!D12)</f>
        <v>2436632</v>
      </c>
      <c r="F15" s="31">
        <f t="shared" si="1"/>
        <v>0.83800012037108684</v>
      </c>
      <c r="G15" s="29">
        <f t="shared" si="7"/>
        <v>1882552</v>
      </c>
      <c r="H15" s="31">
        <f t="shared" si="5"/>
        <v>0.6474423723421634</v>
      </c>
      <c r="I15" s="35">
        <v>21220</v>
      </c>
      <c r="J15" s="35">
        <v>141552</v>
      </c>
      <c r="K15" s="35">
        <v>553837</v>
      </c>
      <c r="L15" s="35">
        <v>592192</v>
      </c>
      <c r="M15" s="35">
        <v>346166</v>
      </c>
      <c r="N15" s="35">
        <v>180380</v>
      </c>
      <c r="O15" s="35">
        <v>47205</v>
      </c>
      <c r="P15" s="35">
        <f t="shared" si="8"/>
        <v>3305</v>
      </c>
      <c r="Q15" s="65">
        <f t="shared" si="6"/>
        <v>1.1366469773960294E-3</v>
      </c>
      <c r="R15" s="35">
        <v>83</v>
      </c>
      <c r="S15" s="35">
        <v>3222</v>
      </c>
      <c r="U15" s="1">
        <v>2907675</v>
      </c>
    </row>
    <row r="16" spans="1:21" x14ac:dyDescent="0.45">
      <c r="A16" s="36" t="s">
        <v>22</v>
      </c>
      <c r="B16" s="32">
        <f t="shared" si="9"/>
        <v>4488592</v>
      </c>
      <c r="C16" s="34">
        <f>SUM(一般接種!D15+一般接種!G15+一般接種!J15+一般接種!M15+医療従事者等!C13)</f>
        <v>1630787</v>
      </c>
      <c r="D16" s="30">
        <f t="shared" si="0"/>
        <v>0.83399108418171009</v>
      </c>
      <c r="E16" s="34">
        <f>SUM(一般接種!E15+一般接種!H15+一般接種!K15+一般接種!N15+医療従事者等!D13)</f>
        <v>1608856</v>
      </c>
      <c r="F16" s="31">
        <f t="shared" si="1"/>
        <v>0.82277548185768545</v>
      </c>
      <c r="G16" s="29">
        <f t="shared" si="7"/>
        <v>1247284</v>
      </c>
      <c r="H16" s="31">
        <f t="shared" si="5"/>
        <v>0.6378660949851207</v>
      </c>
      <c r="I16" s="35">
        <v>14812</v>
      </c>
      <c r="J16" s="35">
        <v>72173</v>
      </c>
      <c r="K16" s="35">
        <v>366860</v>
      </c>
      <c r="L16" s="35">
        <v>347540</v>
      </c>
      <c r="M16" s="35">
        <v>253427</v>
      </c>
      <c r="N16" s="35">
        <v>146894</v>
      </c>
      <c r="O16" s="35">
        <v>45578</v>
      </c>
      <c r="P16" s="35">
        <f t="shared" si="8"/>
        <v>1665</v>
      </c>
      <c r="Q16" s="65">
        <f t="shared" si="6"/>
        <v>8.5148775110578342E-4</v>
      </c>
      <c r="R16" s="35">
        <v>113</v>
      </c>
      <c r="S16" s="35">
        <v>1552</v>
      </c>
      <c r="U16" s="1">
        <v>1955401</v>
      </c>
    </row>
    <row r="17" spans="1:21" x14ac:dyDescent="0.45">
      <c r="A17" s="33" t="s">
        <v>23</v>
      </c>
      <c r="B17" s="32">
        <f t="shared" si="9"/>
        <v>4448747</v>
      </c>
      <c r="C17" s="34">
        <f>SUM(一般接種!D16+一般接種!G16+一般接種!J16+一般接種!M16+医療従事者等!C14)</f>
        <v>1612234</v>
      </c>
      <c r="D17" s="30">
        <f t="shared" si="0"/>
        <v>0.8233661082855277</v>
      </c>
      <c r="E17" s="34">
        <f>SUM(一般接種!E16+一般接種!H16+一般接種!K16+一般接種!N16+医療従事者等!D14)</f>
        <v>1586842</v>
      </c>
      <c r="F17" s="31">
        <f t="shared" si="1"/>
        <v>0.81039844216411716</v>
      </c>
      <c r="G17" s="29">
        <f t="shared" si="7"/>
        <v>1248307</v>
      </c>
      <c r="H17" s="31">
        <f t="shared" si="5"/>
        <v>0.63750899468413524</v>
      </c>
      <c r="I17" s="35">
        <v>16262</v>
      </c>
      <c r="J17" s="35">
        <v>71942</v>
      </c>
      <c r="K17" s="35">
        <v>402204</v>
      </c>
      <c r="L17" s="35">
        <v>435406</v>
      </c>
      <c r="M17" s="35">
        <v>217344</v>
      </c>
      <c r="N17" s="35">
        <v>78266</v>
      </c>
      <c r="O17" s="35">
        <v>26883</v>
      </c>
      <c r="P17" s="35">
        <f t="shared" si="8"/>
        <v>1364</v>
      </c>
      <c r="Q17" s="65">
        <f t="shared" si="6"/>
        <v>6.9659328093903225E-4</v>
      </c>
      <c r="R17" s="35">
        <v>51</v>
      </c>
      <c r="S17" s="35">
        <v>1313</v>
      </c>
      <c r="U17" s="1">
        <v>1958101</v>
      </c>
    </row>
    <row r="18" spans="1:21" x14ac:dyDescent="0.45">
      <c r="A18" s="33" t="s">
        <v>24</v>
      </c>
      <c r="B18" s="32">
        <f t="shared" si="9"/>
        <v>16656247</v>
      </c>
      <c r="C18" s="34">
        <f>SUM(一般接種!D17+一般接種!G17+一般接種!J17+一般接種!M17+医療従事者等!C15)</f>
        <v>6125731</v>
      </c>
      <c r="D18" s="30">
        <f t="shared" si="0"/>
        <v>0.82849574352778588</v>
      </c>
      <c r="E18" s="34">
        <f>SUM(一般接種!E17+一般接種!H17+一般接種!K17+一般接種!N17+医療従事者等!D15)</f>
        <v>6035472</v>
      </c>
      <c r="F18" s="31">
        <f t="shared" si="1"/>
        <v>0.81628835190137028</v>
      </c>
      <c r="G18" s="29">
        <f t="shared" si="7"/>
        <v>4490673</v>
      </c>
      <c r="H18" s="31">
        <f t="shared" si="5"/>
        <v>0.60735665116133131</v>
      </c>
      <c r="I18" s="35">
        <v>49318</v>
      </c>
      <c r="J18" s="35">
        <v>269371</v>
      </c>
      <c r="K18" s="35">
        <v>1313731</v>
      </c>
      <c r="L18" s="35">
        <v>1414211</v>
      </c>
      <c r="M18" s="35">
        <v>835513</v>
      </c>
      <c r="N18" s="35">
        <v>473944</v>
      </c>
      <c r="O18" s="35">
        <v>134585</v>
      </c>
      <c r="P18" s="35">
        <f t="shared" si="8"/>
        <v>4371</v>
      </c>
      <c r="Q18" s="65">
        <f t="shared" si="6"/>
        <v>5.9117106104723696E-4</v>
      </c>
      <c r="R18" s="35">
        <v>208</v>
      </c>
      <c r="S18" s="35">
        <v>4163</v>
      </c>
      <c r="U18" s="1">
        <v>7393799</v>
      </c>
    </row>
    <row r="19" spans="1:21" x14ac:dyDescent="0.45">
      <c r="A19" s="33" t="s">
        <v>25</v>
      </c>
      <c r="B19" s="32">
        <f t="shared" si="9"/>
        <v>14316191</v>
      </c>
      <c r="C19" s="34">
        <f>SUM(一般接種!D18+一般接種!G18+一般接種!J18+一般接種!M18+医療従事者等!C16)</f>
        <v>5227634</v>
      </c>
      <c r="D19" s="30">
        <f t="shared" si="0"/>
        <v>0.82677894862034651</v>
      </c>
      <c r="E19" s="34">
        <f>SUM(一般接種!E18+一般接種!H18+一般接種!K18+一般接種!N18+医療従事者等!D16)</f>
        <v>5160219</v>
      </c>
      <c r="F19" s="31">
        <f t="shared" si="1"/>
        <v>0.81611689714137137</v>
      </c>
      <c r="G19" s="29">
        <f t="shared" si="7"/>
        <v>3922811</v>
      </c>
      <c r="H19" s="31">
        <f t="shared" si="5"/>
        <v>0.62041404471245121</v>
      </c>
      <c r="I19" s="35">
        <v>43004</v>
      </c>
      <c r="J19" s="35">
        <v>212966</v>
      </c>
      <c r="K19" s="35">
        <v>1086893</v>
      </c>
      <c r="L19" s="35">
        <v>1320815</v>
      </c>
      <c r="M19" s="35">
        <v>753451</v>
      </c>
      <c r="N19" s="35">
        <v>392965</v>
      </c>
      <c r="O19" s="35">
        <v>112717</v>
      </c>
      <c r="P19" s="35">
        <f t="shared" si="8"/>
        <v>5527</v>
      </c>
      <c r="Q19" s="65">
        <f t="shared" si="6"/>
        <v>8.7412532113469599E-4</v>
      </c>
      <c r="R19" s="35">
        <v>202</v>
      </c>
      <c r="S19" s="35">
        <v>5325</v>
      </c>
      <c r="U19" s="1">
        <v>6322892</v>
      </c>
    </row>
    <row r="20" spans="1:21" x14ac:dyDescent="0.45">
      <c r="A20" s="33" t="s">
        <v>26</v>
      </c>
      <c r="B20" s="32">
        <f t="shared" si="9"/>
        <v>30648538</v>
      </c>
      <c r="C20" s="34">
        <f>SUM(一般接種!D19+一般接種!G19+一般接種!J19+一般接種!M19+医療従事者等!C17)</f>
        <v>11291690</v>
      </c>
      <c r="D20" s="30">
        <f t="shared" si="0"/>
        <v>0.81567735621973592</v>
      </c>
      <c r="E20" s="34">
        <f>SUM(一般接種!E19+一般接種!H19+一般接種!K19+一般接種!N19+医療従事者等!D17)</f>
        <v>11143898</v>
      </c>
      <c r="F20" s="31">
        <f t="shared" si="1"/>
        <v>0.8050013114620046</v>
      </c>
      <c r="G20" s="29">
        <f t="shared" si="7"/>
        <v>8194368</v>
      </c>
      <c r="H20" s="31">
        <f t="shared" si="5"/>
        <v>0.59193623152350128</v>
      </c>
      <c r="I20" s="35">
        <v>102974</v>
      </c>
      <c r="J20" s="35">
        <v>608041</v>
      </c>
      <c r="K20" s="35">
        <v>2633679</v>
      </c>
      <c r="L20" s="35">
        <v>2930954</v>
      </c>
      <c r="M20" s="35">
        <v>1262826</v>
      </c>
      <c r="N20" s="35">
        <v>508340</v>
      </c>
      <c r="O20" s="35">
        <v>147554</v>
      </c>
      <c r="P20" s="35">
        <f t="shared" si="8"/>
        <v>18582</v>
      </c>
      <c r="Q20" s="65">
        <f t="shared" si="6"/>
        <v>1.3423071863711395E-3</v>
      </c>
      <c r="R20" s="35">
        <v>1258</v>
      </c>
      <c r="S20" s="35">
        <v>17324</v>
      </c>
      <c r="U20" s="1">
        <v>13843329</v>
      </c>
    </row>
    <row r="21" spans="1:21" x14ac:dyDescent="0.45">
      <c r="A21" s="33" t="s">
        <v>27</v>
      </c>
      <c r="B21" s="32">
        <f t="shared" si="9"/>
        <v>20680705</v>
      </c>
      <c r="C21" s="34">
        <f>SUM(一般接種!D20+一般接種!G20+一般接種!J20+一般接種!M20+医療従事者等!C18)</f>
        <v>7604367</v>
      </c>
      <c r="D21" s="30">
        <f t="shared" si="0"/>
        <v>0.82475022792332409</v>
      </c>
      <c r="E21" s="34">
        <f>SUM(一般接種!E20+一般接種!H20+一般接種!K20+一般接種!N20+医療従事者等!D18)</f>
        <v>7510974</v>
      </c>
      <c r="F21" s="31">
        <f t="shared" si="1"/>
        <v>0.81462106161185555</v>
      </c>
      <c r="G21" s="29">
        <f t="shared" si="7"/>
        <v>5558811</v>
      </c>
      <c r="H21" s="31">
        <f t="shared" si="5"/>
        <v>0.60289444726072283</v>
      </c>
      <c r="I21" s="35">
        <v>51094</v>
      </c>
      <c r="J21" s="35">
        <v>303098</v>
      </c>
      <c r="K21" s="35">
        <v>1452426</v>
      </c>
      <c r="L21" s="35">
        <v>2049807</v>
      </c>
      <c r="M21" s="35">
        <v>1097147</v>
      </c>
      <c r="N21" s="35">
        <v>474272</v>
      </c>
      <c r="O21" s="35">
        <v>130967</v>
      </c>
      <c r="P21" s="35">
        <f t="shared" si="8"/>
        <v>6553</v>
      </c>
      <c r="Q21" s="65">
        <f t="shared" si="6"/>
        <v>7.107216476508225E-4</v>
      </c>
      <c r="R21" s="35">
        <v>538</v>
      </c>
      <c r="S21" s="35">
        <v>6015</v>
      </c>
      <c r="U21" s="1">
        <v>9220206</v>
      </c>
    </row>
    <row r="22" spans="1:21" x14ac:dyDescent="0.45">
      <c r="A22" s="33" t="s">
        <v>28</v>
      </c>
      <c r="B22" s="32">
        <f t="shared" si="9"/>
        <v>5301584</v>
      </c>
      <c r="C22" s="34">
        <f>SUM(一般接種!D21+一般接種!G21+一般接種!J21+一般接種!M21+医療従事者等!C19)</f>
        <v>1900404</v>
      </c>
      <c r="D22" s="30">
        <f t="shared" si="0"/>
        <v>0.85867807953644859</v>
      </c>
      <c r="E22" s="34">
        <f>SUM(一般接種!E21+一般接種!H21+一般接種!K21+一般接種!N21+医療従事者等!D19)</f>
        <v>1866037</v>
      </c>
      <c r="F22" s="31">
        <f t="shared" si="1"/>
        <v>0.84314970264425659</v>
      </c>
      <c r="G22" s="29">
        <f t="shared" si="7"/>
        <v>1534457</v>
      </c>
      <c r="H22" s="31">
        <f t="shared" si="5"/>
        <v>0.69332867637158213</v>
      </c>
      <c r="I22" s="35">
        <v>16811</v>
      </c>
      <c r="J22" s="35">
        <v>64985</v>
      </c>
      <c r="K22" s="35">
        <v>343998</v>
      </c>
      <c r="L22" s="35">
        <v>567627</v>
      </c>
      <c r="M22" s="35">
        <v>356148</v>
      </c>
      <c r="N22" s="35">
        <v>149702</v>
      </c>
      <c r="O22" s="35">
        <v>35186</v>
      </c>
      <c r="P22" s="35">
        <f t="shared" si="8"/>
        <v>686</v>
      </c>
      <c r="Q22" s="65">
        <f t="shared" si="6"/>
        <v>3.0996207257088691E-4</v>
      </c>
      <c r="R22" s="35">
        <v>8</v>
      </c>
      <c r="S22" s="35">
        <v>678</v>
      </c>
      <c r="U22" s="1">
        <v>2213174</v>
      </c>
    </row>
    <row r="23" spans="1:21" x14ac:dyDescent="0.45">
      <c r="A23" s="33" t="s">
        <v>29</v>
      </c>
      <c r="B23" s="32">
        <f t="shared" si="9"/>
        <v>2468763</v>
      </c>
      <c r="C23" s="34">
        <f>SUM(一般接種!D22+一般接種!G22+一般接種!J22+一般接種!M22+医療従事者等!C20)</f>
        <v>896710</v>
      </c>
      <c r="D23" s="30">
        <f t="shared" si="0"/>
        <v>0.85590555840843618</v>
      </c>
      <c r="E23" s="34">
        <f>SUM(一般接種!E22+一般接種!H22+一般接種!K22+一般接種!N22+医療従事者等!D20)</f>
        <v>888318</v>
      </c>
      <c r="F23" s="31">
        <f t="shared" si="1"/>
        <v>0.84789543312137172</v>
      </c>
      <c r="G23" s="29">
        <f t="shared" si="7"/>
        <v>683132</v>
      </c>
      <c r="H23" s="31">
        <f t="shared" si="5"/>
        <v>0.65204634266002592</v>
      </c>
      <c r="I23" s="35">
        <v>10201</v>
      </c>
      <c r="J23" s="35">
        <v>39138</v>
      </c>
      <c r="K23" s="35">
        <v>212796</v>
      </c>
      <c r="L23" s="35">
        <v>219372</v>
      </c>
      <c r="M23" s="35">
        <v>127422</v>
      </c>
      <c r="N23" s="35">
        <v>61772</v>
      </c>
      <c r="O23" s="35">
        <v>12431</v>
      </c>
      <c r="P23" s="35">
        <f t="shared" si="8"/>
        <v>603</v>
      </c>
      <c r="Q23" s="65">
        <f t="shared" si="6"/>
        <v>5.7556071831504842E-4</v>
      </c>
      <c r="R23" s="35">
        <v>76</v>
      </c>
      <c r="S23" s="35">
        <v>527</v>
      </c>
      <c r="U23" s="1">
        <v>1047674</v>
      </c>
    </row>
    <row r="24" spans="1:21" x14ac:dyDescent="0.45">
      <c r="A24" s="33" t="s">
        <v>30</v>
      </c>
      <c r="B24" s="32">
        <f t="shared" si="9"/>
        <v>2565505</v>
      </c>
      <c r="C24" s="34">
        <f>SUM(一般接種!D23+一般接種!G23+一般接種!J23+一般接種!M23+医療従事者等!C21)</f>
        <v>937573</v>
      </c>
      <c r="D24" s="30">
        <f t="shared" si="0"/>
        <v>0.82776500543854448</v>
      </c>
      <c r="E24" s="34">
        <f>SUM(一般接種!E23+一般接種!H23+一般接種!K23+一般接種!N23+医療従事者等!D21)</f>
        <v>925563</v>
      </c>
      <c r="F24" s="31">
        <f t="shared" si="1"/>
        <v>0.81716160952663475</v>
      </c>
      <c r="G24" s="29">
        <f t="shared" si="7"/>
        <v>701470</v>
      </c>
      <c r="H24" s="31">
        <f t="shared" si="5"/>
        <v>0.61931424898645304</v>
      </c>
      <c r="I24" s="35">
        <v>9285</v>
      </c>
      <c r="J24" s="35">
        <v>55370</v>
      </c>
      <c r="K24" s="35">
        <v>204608</v>
      </c>
      <c r="L24" s="35">
        <v>215372</v>
      </c>
      <c r="M24" s="35">
        <v>130673</v>
      </c>
      <c r="N24" s="35">
        <v>67592</v>
      </c>
      <c r="O24" s="35">
        <v>18570</v>
      </c>
      <c r="P24" s="35">
        <f t="shared" si="8"/>
        <v>899</v>
      </c>
      <c r="Q24" s="65">
        <f t="shared" si="6"/>
        <v>7.9370965235693808E-4</v>
      </c>
      <c r="R24" s="35">
        <v>38</v>
      </c>
      <c r="S24" s="35">
        <v>861</v>
      </c>
      <c r="U24" s="1">
        <v>1132656</v>
      </c>
    </row>
    <row r="25" spans="1:21" x14ac:dyDescent="0.45">
      <c r="A25" s="33" t="s">
        <v>31</v>
      </c>
      <c r="B25" s="32">
        <f t="shared" si="9"/>
        <v>1781213</v>
      </c>
      <c r="C25" s="34">
        <f>SUM(一般接種!D24+一般接種!G24+一般接種!J24+一般接種!M24+医療従事者等!C22)</f>
        <v>647793</v>
      </c>
      <c r="D25" s="30">
        <f t="shared" si="0"/>
        <v>0.83631192525526643</v>
      </c>
      <c r="E25" s="34">
        <f>SUM(一般接種!E24+一般接種!H24+一般接種!K24+一般接種!N24+医療従事者等!D22)</f>
        <v>641050</v>
      </c>
      <c r="F25" s="31">
        <f t="shared" si="1"/>
        <v>0.82760659606523768</v>
      </c>
      <c r="G25" s="29">
        <f t="shared" si="7"/>
        <v>491395</v>
      </c>
      <c r="H25" s="31">
        <f t="shared" si="5"/>
        <v>0.63439941232895636</v>
      </c>
      <c r="I25" s="35">
        <v>7666</v>
      </c>
      <c r="J25" s="35">
        <v>32325</v>
      </c>
      <c r="K25" s="35">
        <v>143704</v>
      </c>
      <c r="L25" s="35">
        <v>172096</v>
      </c>
      <c r="M25" s="35">
        <v>91952</v>
      </c>
      <c r="N25" s="35">
        <v>34477</v>
      </c>
      <c r="O25" s="35">
        <v>9175</v>
      </c>
      <c r="P25" s="35">
        <f t="shared" si="8"/>
        <v>975</v>
      </c>
      <c r="Q25" s="65">
        <f t="shared" si="6"/>
        <v>1.2587418004268102E-3</v>
      </c>
      <c r="R25" s="35">
        <v>145</v>
      </c>
      <c r="S25" s="35">
        <v>830</v>
      </c>
      <c r="U25" s="1">
        <v>774583</v>
      </c>
    </row>
    <row r="26" spans="1:21" x14ac:dyDescent="0.45">
      <c r="A26" s="33" t="s">
        <v>32</v>
      </c>
      <c r="B26" s="32">
        <f t="shared" si="9"/>
        <v>1871185</v>
      </c>
      <c r="C26" s="34">
        <f>SUM(一般接種!D25+一般接種!G25+一般接種!J25+一般接種!M25+医療従事者等!C23)</f>
        <v>681594</v>
      </c>
      <c r="D26" s="30">
        <f t="shared" si="0"/>
        <v>0.83020279002237518</v>
      </c>
      <c r="E26" s="34">
        <f>SUM(一般接種!E25+一般接種!H25+一般接種!K25+一般接種!N25+医療従事者等!D23)</f>
        <v>673170</v>
      </c>
      <c r="F26" s="31">
        <f t="shared" si="1"/>
        <v>0.81994209479449986</v>
      </c>
      <c r="G26" s="29">
        <f t="shared" si="7"/>
        <v>515295</v>
      </c>
      <c r="H26" s="31">
        <f t="shared" si="5"/>
        <v>0.62764541161538956</v>
      </c>
      <c r="I26" s="35">
        <v>6294</v>
      </c>
      <c r="J26" s="35">
        <v>37870</v>
      </c>
      <c r="K26" s="35">
        <v>168828</v>
      </c>
      <c r="L26" s="35">
        <v>164848</v>
      </c>
      <c r="M26" s="35">
        <v>96193</v>
      </c>
      <c r="N26" s="35">
        <v>34568</v>
      </c>
      <c r="O26" s="35">
        <v>6694</v>
      </c>
      <c r="P26" s="35">
        <f t="shared" si="8"/>
        <v>1126</v>
      </c>
      <c r="Q26" s="65">
        <f t="shared" si="6"/>
        <v>1.3715031845426963E-3</v>
      </c>
      <c r="R26" s="35">
        <v>114</v>
      </c>
      <c r="S26" s="35">
        <v>1012</v>
      </c>
      <c r="U26" s="1">
        <v>820997</v>
      </c>
    </row>
    <row r="27" spans="1:21" x14ac:dyDescent="0.45">
      <c r="A27" s="33" t="s">
        <v>33</v>
      </c>
      <c r="B27" s="32">
        <f t="shared" si="9"/>
        <v>4798159</v>
      </c>
      <c r="C27" s="34">
        <f>SUM(一般接種!D26+一般接種!G26+一般接種!J26+一般接種!M26+医療従事者等!C24)</f>
        <v>1729893</v>
      </c>
      <c r="D27" s="30">
        <f t="shared" si="0"/>
        <v>0.83499643053148154</v>
      </c>
      <c r="E27" s="34">
        <f>SUM(一般接種!E26+一般接種!H26+一般接種!K26+一般接種!N26+医療従事者等!D24)</f>
        <v>1706064</v>
      </c>
      <c r="F27" s="31">
        <f t="shared" si="1"/>
        <v>0.82349448795865499</v>
      </c>
      <c r="G27" s="29">
        <f t="shared" si="7"/>
        <v>1361515</v>
      </c>
      <c r="H27" s="31">
        <f t="shared" si="5"/>
        <v>0.65718525083058321</v>
      </c>
      <c r="I27" s="35">
        <v>14311</v>
      </c>
      <c r="J27" s="35">
        <v>69183</v>
      </c>
      <c r="K27" s="35">
        <v>457119</v>
      </c>
      <c r="L27" s="35">
        <v>432595</v>
      </c>
      <c r="M27" s="35">
        <v>235150</v>
      </c>
      <c r="N27" s="35">
        <v>121432</v>
      </c>
      <c r="O27" s="35">
        <v>31725</v>
      </c>
      <c r="P27" s="35">
        <f t="shared" si="8"/>
        <v>687</v>
      </c>
      <c r="Q27" s="65">
        <f t="shared" si="6"/>
        <v>3.3160579745402047E-4</v>
      </c>
      <c r="R27" s="35">
        <v>10</v>
      </c>
      <c r="S27" s="35">
        <v>677</v>
      </c>
      <c r="U27" s="1">
        <v>2071737</v>
      </c>
    </row>
    <row r="28" spans="1:21" x14ac:dyDescent="0.45">
      <c r="A28" s="33" t="s">
        <v>34</v>
      </c>
      <c r="B28" s="32">
        <f t="shared" si="9"/>
        <v>4611145</v>
      </c>
      <c r="C28" s="34">
        <f>SUM(一般接種!D27+一般接種!G27+一般接種!J27+一般接種!M27+医療従事者等!C25)</f>
        <v>1668740</v>
      </c>
      <c r="D28" s="30">
        <f t="shared" si="0"/>
        <v>0.8274233671213328</v>
      </c>
      <c r="E28" s="34">
        <f>SUM(一般接種!E27+一般接種!H27+一般接種!K27+一般接種!N27+医療従事者等!D25)</f>
        <v>1654537</v>
      </c>
      <c r="F28" s="31">
        <f t="shared" si="1"/>
        <v>0.82038099138681198</v>
      </c>
      <c r="G28" s="29">
        <f t="shared" si="7"/>
        <v>1286712</v>
      </c>
      <c r="H28" s="31">
        <f t="shared" si="5"/>
        <v>0.63799967373912314</v>
      </c>
      <c r="I28" s="35">
        <v>15475</v>
      </c>
      <c r="J28" s="35">
        <v>85187</v>
      </c>
      <c r="K28" s="35">
        <v>466676</v>
      </c>
      <c r="L28" s="35">
        <v>403286</v>
      </c>
      <c r="M28" s="35">
        <v>191757</v>
      </c>
      <c r="N28" s="35">
        <v>97502</v>
      </c>
      <c r="O28" s="35">
        <v>26829</v>
      </c>
      <c r="P28" s="35">
        <f t="shared" si="8"/>
        <v>1156</v>
      </c>
      <c r="Q28" s="65">
        <f t="shared" si="6"/>
        <v>5.73187801809905E-4</v>
      </c>
      <c r="R28" s="35">
        <v>35</v>
      </c>
      <c r="S28" s="35">
        <v>1121</v>
      </c>
      <c r="U28" s="1">
        <v>2016791</v>
      </c>
    </row>
    <row r="29" spans="1:21" x14ac:dyDescent="0.45">
      <c r="A29" s="33" t="s">
        <v>35</v>
      </c>
      <c r="B29" s="32">
        <f t="shared" si="9"/>
        <v>8551627</v>
      </c>
      <c r="C29" s="34">
        <f>SUM(一般接種!D28+一般接種!G28+一般接種!J28+一般接種!M28+医療従事者等!C26)</f>
        <v>3136790</v>
      </c>
      <c r="D29" s="30">
        <f t="shared" si="0"/>
        <v>0.85094106221481935</v>
      </c>
      <c r="E29" s="34">
        <f>SUM(一般接種!E28+一般接種!H28+一般接種!K28+一般接種!N28+医療従事者等!D26)</f>
        <v>3101024</v>
      </c>
      <c r="F29" s="31">
        <f t="shared" si="1"/>
        <v>0.841238545300657</v>
      </c>
      <c r="G29" s="29">
        <f t="shared" si="7"/>
        <v>2312424</v>
      </c>
      <c r="H29" s="31">
        <f t="shared" si="5"/>
        <v>0.62730897983321854</v>
      </c>
      <c r="I29" s="35">
        <v>23539</v>
      </c>
      <c r="J29" s="35">
        <v>115460</v>
      </c>
      <c r="K29" s="35">
        <v>654550</v>
      </c>
      <c r="L29" s="35">
        <v>754853</v>
      </c>
      <c r="M29" s="35">
        <v>452416</v>
      </c>
      <c r="N29" s="35">
        <v>251047</v>
      </c>
      <c r="O29" s="35">
        <v>60559</v>
      </c>
      <c r="P29" s="35">
        <f t="shared" si="8"/>
        <v>1389</v>
      </c>
      <c r="Q29" s="65">
        <f t="shared" si="6"/>
        <v>3.7680467465669814E-4</v>
      </c>
      <c r="R29" s="35">
        <v>23</v>
      </c>
      <c r="S29" s="35">
        <v>1366</v>
      </c>
      <c r="U29" s="1">
        <v>3686260</v>
      </c>
    </row>
    <row r="30" spans="1:21" x14ac:dyDescent="0.45">
      <c r="A30" s="33" t="s">
        <v>36</v>
      </c>
      <c r="B30" s="32">
        <f t="shared" si="9"/>
        <v>16281646</v>
      </c>
      <c r="C30" s="34">
        <f>SUM(一般接種!D29+一般接種!G29+一般接種!J29+一般接種!M29+医療従事者等!C27)</f>
        <v>6009555</v>
      </c>
      <c r="D30" s="30">
        <f t="shared" si="0"/>
        <v>0.79504066914307325</v>
      </c>
      <c r="E30" s="34">
        <f>SUM(一般接種!E29+一般接種!H29+一般接種!K29+一般接種!N29+医療従事者等!D27)</f>
        <v>5902844</v>
      </c>
      <c r="F30" s="31">
        <f t="shared" si="1"/>
        <v>0.78092322037275219</v>
      </c>
      <c r="G30" s="29">
        <f t="shared" si="7"/>
        <v>4364842</v>
      </c>
      <c r="H30" s="31">
        <f t="shared" si="5"/>
        <v>0.57745155912272872</v>
      </c>
      <c r="I30" s="35">
        <v>43117</v>
      </c>
      <c r="J30" s="35">
        <v>374468</v>
      </c>
      <c r="K30" s="35">
        <v>1354331</v>
      </c>
      <c r="L30" s="35">
        <v>1359538</v>
      </c>
      <c r="M30" s="35">
        <v>758955</v>
      </c>
      <c r="N30" s="35">
        <v>368337</v>
      </c>
      <c r="O30" s="35">
        <v>106096</v>
      </c>
      <c r="P30" s="35">
        <f t="shared" si="8"/>
        <v>4405</v>
      </c>
      <c r="Q30" s="65">
        <f t="shared" si="6"/>
        <v>5.8276430577226389E-4</v>
      </c>
      <c r="R30" s="35">
        <v>58</v>
      </c>
      <c r="S30" s="35">
        <v>4347</v>
      </c>
      <c r="U30" s="1">
        <v>7558802</v>
      </c>
    </row>
    <row r="31" spans="1:21" x14ac:dyDescent="0.45">
      <c r="A31" s="33" t="s">
        <v>37</v>
      </c>
      <c r="B31" s="32">
        <f t="shared" si="9"/>
        <v>4044582</v>
      </c>
      <c r="C31" s="34">
        <f>SUM(一般接種!D30+一般接種!G30+一般接種!J30+一般接種!M30+医療従事者等!C28)</f>
        <v>1479953</v>
      </c>
      <c r="D31" s="30">
        <f t="shared" si="0"/>
        <v>0.82194176579802802</v>
      </c>
      <c r="E31" s="34">
        <f>SUM(一般接種!E30+一般接種!H30+一般接種!K30+一般接種!N30+医療従事者等!D28)</f>
        <v>1463316</v>
      </c>
      <c r="F31" s="31">
        <f t="shared" si="1"/>
        <v>0.81270184726170847</v>
      </c>
      <c r="G31" s="29">
        <f t="shared" si="7"/>
        <v>1100637</v>
      </c>
      <c r="H31" s="31">
        <f t="shared" si="5"/>
        <v>0.61127584408602453</v>
      </c>
      <c r="I31" s="35">
        <v>16812</v>
      </c>
      <c r="J31" s="35">
        <v>67432</v>
      </c>
      <c r="K31" s="35">
        <v>346935</v>
      </c>
      <c r="L31" s="35">
        <v>353630</v>
      </c>
      <c r="M31" s="35">
        <v>196494</v>
      </c>
      <c r="N31" s="35">
        <v>97974</v>
      </c>
      <c r="O31" s="35">
        <v>21360</v>
      </c>
      <c r="P31" s="35">
        <f t="shared" si="8"/>
        <v>676</v>
      </c>
      <c r="Q31" s="65">
        <f t="shared" si="6"/>
        <v>3.7543937792583075E-4</v>
      </c>
      <c r="R31" s="35">
        <v>76</v>
      </c>
      <c r="S31" s="35">
        <v>600</v>
      </c>
      <c r="U31" s="1">
        <v>1800557</v>
      </c>
    </row>
    <row r="32" spans="1:21" x14ac:dyDescent="0.45">
      <c r="A32" s="33" t="s">
        <v>38</v>
      </c>
      <c r="B32" s="32">
        <f t="shared" si="9"/>
        <v>3147521</v>
      </c>
      <c r="C32" s="34">
        <f>SUM(一般接種!D31+一般接種!G31+一般接種!J31+一般接種!M31+医療従事者等!C29)</f>
        <v>1157239</v>
      </c>
      <c r="D32" s="30">
        <f t="shared" si="0"/>
        <v>0.81562160154435692</v>
      </c>
      <c r="E32" s="34">
        <f>SUM(一般接種!E31+一般接種!H31+一般接種!K31+一般接種!N31+医療従事者等!D29)</f>
        <v>1144982</v>
      </c>
      <c r="F32" s="31">
        <f t="shared" si="1"/>
        <v>0.80698287266455837</v>
      </c>
      <c r="G32" s="29">
        <f t="shared" si="7"/>
        <v>844669</v>
      </c>
      <c r="H32" s="31">
        <f t="shared" si="5"/>
        <v>0.5953223859158483</v>
      </c>
      <c r="I32" s="35">
        <v>8728</v>
      </c>
      <c r="J32" s="35">
        <v>52841</v>
      </c>
      <c r="K32" s="35">
        <v>238458</v>
      </c>
      <c r="L32" s="35">
        <v>285810</v>
      </c>
      <c r="M32" s="35">
        <v>160884</v>
      </c>
      <c r="N32" s="35">
        <v>83028</v>
      </c>
      <c r="O32" s="35">
        <v>14920</v>
      </c>
      <c r="P32" s="35">
        <f t="shared" si="8"/>
        <v>631</v>
      </c>
      <c r="Q32" s="65">
        <f t="shared" si="6"/>
        <v>4.4472855700031645E-4</v>
      </c>
      <c r="R32" s="35">
        <v>9</v>
      </c>
      <c r="S32" s="35">
        <v>622</v>
      </c>
      <c r="U32" s="1">
        <v>1418843</v>
      </c>
    </row>
    <row r="33" spans="1:21" x14ac:dyDescent="0.45">
      <c r="A33" s="33" t="s">
        <v>39</v>
      </c>
      <c r="B33" s="32">
        <f t="shared" si="9"/>
        <v>5477462</v>
      </c>
      <c r="C33" s="34">
        <f>SUM(一般接種!D32+一般接種!G32+一般接種!J32+一般接種!M32+医療従事者等!C30)</f>
        <v>2028576</v>
      </c>
      <c r="D33" s="30">
        <f t="shared" si="0"/>
        <v>0.80163696156791708</v>
      </c>
      <c r="E33" s="34">
        <f>SUM(一般接種!E32+一般接種!H32+一般接種!K32+一般接種!N32+医療従事者等!D30)</f>
        <v>1996498</v>
      </c>
      <c r="F33" s="31">
        <f t="shared" si="1"/>
        <v>0.78896062582640403</v>
      </c>
      <c r="G33" s="29">
        <f t="shared" si="7"/>
        <v>1451006</v>
      </c>
      <c r="H33" s="31">
        <f t="shared" si="5"/>
        <v>0.57339731962559803</v>
      </c>
      <c r="I33" s="35">
        <v>25951</v>
      </c>
      <c r="J33" s="35">
        <v>95978</v>
      </c>
      <c r="K33" s="35">
        <v>449968</v>
      </c>
      <c r="L33" s="35">
        <v>474489</v>
      </c>
      <c r="M33" s="35">
        <v>250612</v>
      </c>
      <c r="N33" s="35">
        <v>124474</v>
      </c>
      <c r="O33" s="35">
        <v>29534</v>
      </c>
      <c r="P33" s="35">
        <f t="shared" si="8"/>
        <v>1382</v>
      </c>
      <c r="Q33" s="65">
        <f t="shared" si="6"/>
        <v>5.4612806268380454E-4</v>
      </c>
      <c r="R33" s="35">
        <v>10</v>
      </c>
      <c r="S33" s="35">
        <v>1372</v>
      </c>
      <c r="U33" s="1">
        <v>2530542</v>
      </c>
    </row>
    <row r="34" spans="1:21" x14ac:dyDescent="0.45">
      <c r="A34" s="33" t="s">
        <v>40</v>
      </c>
      <c r="B34" s="32">
        <f t="shared" si="9"/>
        <v>18483103</v>
      </c>
      <c r="C34" s="34">
        <f>SUM(一般接種!D33+一般接種!G33+一般接種!J33+一般接種!M33+医療従事者等!C31)</f>
        <v>6900291</v>
      </c>
      <c r="D34" s="30">
        <f t="shared" si="0"/>
        <v>0.78061908628203525</v>
      </c>
      <c r="E34" s="34">
        <f>SUM(一般接種!E33+一般接種!H33+一般接種!K33+一般接種!N33+医療従事者等!D31)</f>
        <v>6809838</v>
      </c>
      <c r="F34" s="31">
        <f t="shared" si="1"/>
        <v>0.77038628041754798</v>
      </c>
      <c r="G34" s="29">
        <f t="shared" si="7"/>
        <v>4767493</v>
      </c>
      <c r="H34" s="31">
        <f t="shared" si="5"/>
        <v>0.53933899737213975</v>
      </c>
      <c r="I34" s="35">
        <v>64925</v>
      </c>
      <c r="J34" s="35">
        <v>371510</v>
      </c>
      <c r="K34" s="35">
        <v>1519580</v>
      </c>
      <c r="L34" s="35">
        <v>1553086</v>
      </c>
      <c r="M34" s="35">
        <v>767039</v>
      </c>
      <c r="N34" s="35">
        <v>365752</v>
      </c>
      <c r="O34" s="35">
        <v>125601</v>
      </c>
      <c r="P34" s="35">
        <f t="shared" si="8"/>
        <v>5481</v>
      </c>
      <c r="Q34" s="65">
        <f t="shared" si="6"/>
        <v>6.2005692396332785E-4</v>
      </c>
      <c r="R34" s="35">
        <v>309</v>
      </c>
      <c r="S34" s="35">
        <v>5172</v>
      </c>
      <c r="U34" s="1">
        <v>8839511</v>
      </c>
    </row>
    <row r="35" spans="1:21" x14ac:dyDescent="0.45">
      <c r="A35" s="33" t="s">
        <v>41</v>
      </c>
      <c r="B35" s="32">
        <f t="shared" si="9"/>
        <v>12016126</v>
      </c>
      <c r="C35" s="34">
        <f>SUM(一般接種!D34+一般接種!G34+一般接種!J34+一般接種!M34+医療従事者等!C32)</f>
        <v>4432021</v>
      </c>
      <c r="D35" s="30">
        <f t="shared" si="0"/>
        <v>0.80237543280001811</v>
      </c>
      <c r="E35" s="34">
        <f>SUM(一般接種!E34+一般接種!H34+一般接種!K34+一般接種!N34+医療従事者等!D32)</f>
        <v>4379552</v>
      </c>
      <c r="F35" s="31">
        <f t="shared" si="1"/>
        <v>0.79287641720790247</v>
      </c>
      <c r="G35" s="29">
        <f t="shared" si="7"/>
        <v>3201573</v>
      </c>
      <c r="H35" s="31">
        <f t="shared" si="5"/>
        <v>0.57961447419040935</v>
      </c>
      <c r="I35" s="35">
        <v>45329</v>
      </c>
      <c r="J35" s="35">
        <v>242189</v>
      </c>
      <c r="K35" s="35">
        <v>1007514</v>
      </c>
      <c r="L35" s="35">
        <v>1034788</v>
      </c>
      <c r="M35" s="35">
        <v>543150</v>
      </c>
      <c r="N35" s="35">
        <v>251820</v>
      </c>
      <c r="O35" s="35">
        <v>76783</v>
      </c>
      <c r="P35" s="35">
        <f t="shared" si="8"/>
        <v>2980</v>
      </c>
      <c r="Q35" s="65">
        <f t="shared" si="6"/>
        <v>5.3950078073728759E-4</v>
      </c>
      <c r="R35" s="35">
        <v>100</v>
      </c>
      <c r="S35" s="35">
        <v>2880</v>
      </c>
      <c r="U35" s="1">
        <v>5523625</v>
      </c>
    </row>
    <row r="36" spans="1:21" x14ac:dyDescent="0.45">
      <c r="A36" s="33" t="s">
        <v>42</v>
      </c>
      <c r="B36" s="32">
        <f t="shared" si="9"/>
        <v>2994707</v>
      </c>
      <c r="C36" s="34">
        <f>SUM(一般接種!D35+一般接種!G35+一般接種!J35+一般接種!M35+医療従事者等!C33)</f>
        <v>1093741</v>
      </c>
      <c r="D36" s="30">
        <f t="shared" si="0"/>
        <v>0.81334816644716934</v>
      </c>
      <c r="E36" s="34">
        <f>SUM(一般接種!E35+一般接種!H35+一般接種!K35+一般接種!N35+医療従事者等!D33)</f>
        <v>1082429</v>
      </c>
      <c r="F36" s="31">
        <f t="shared" si="1"/>
        <v>0.80493612515142343</v>
      </c>
      <c r="G36" s="29">
        <f t="shared" si="7"/>
        <v>818132</v>
      </c>
      <c r="H36" s="31">
        <f t="shared" si="5"/>
        <v>0.60839464014950118</v>
      </c>
      <c r="I36" s="35">
        <v>7537</v>
      </c>
      <c r="J36" s="35">
        <v>54328</v>
      </c>
      <c r="K36" s="35">
        <v>307344</v>
      </c>
      <c r="L36" s="35">
        <v>253830</v>
      </c>
      <c r="M36" s="35">
        <v>131043</v>
      </c>
      <c r="N36" s="35">
        <v>53205</v>
      </c>
      <c r="O36" s="35">
        <v>10845</v>
      </c>
      <c r="P36" s="35">
        <f t="shared" si="8"/>
        <v>405</v>
      </c>
      <c r="Q36" s="65">
        <f t="shared" si="6"/>
        <v>3.0117368500504559E-4</v>
      </c>
      <c r="R36" s="35">
        <v>64</v>
      </c>
      <c r="S36" s="35">
        <v>341</v>
      </c>
      <c r="U36" s="1">
        <v>1344739</v>
      </c>
    </row>
    <row r="37" spans="1:21" x14ac:dyDescent="0.45">
      <c r="A37" s="33" t="s">
        <v>43</v>
      </c>
      <c r="B37" s="32">
        <f t="shared" si="9"/>
        <v>2070884</v>
      </c>
      <c r="C37" s="34">
        <f>SUM(一般接種!D36+一般接種!G36+一般接種!J36+一般接種!M36+医療従事者等!C34)</f>
        <v>749772</v>
      </c>
      <c r="D37" s="30">
        <f t="shared" si="0"/>
        <v>0.79388669591881678</v>
      </c>
      <c r="E37" s="34">
        <f>SUM(一般接種!E36+一般接種!H36+一般接種!K36+一般接種!N36+医療従事者等!D34)</f>
        <v>740655</v>
      </c>
      <c r="F37" s="31">
        <f t="shared" si="1"/>
        <v>0.78423327460314773</v>
      </c>
      <c r="G37" s="29">
        <f t="shared" si="7"/>
        <v>580088</v>
      </c>
      <c r="H37" s="31">
        <f t="shared" si="5"/>
        <v>0.61421891676690332</v>
      </c>
      <c r="I37" s="35">
        <v>7680</v>
      </c>
      <c r="J37" s="35">
        <v>44730</v>
      </c>
      <c r="K37" s="35">
        <v>212218</v>
      </c>
      <c r="L37" s="35">
        <v>196267</v>
      </c>
      <c r="M37" s="35">
        <v>83197</v>
      </c>
      <c r="N37" s="35">
        <v>29634</v>
      </c>
      <c r="O37" s="35">
        <v>6362</v>
      </c>
      <c r="P37" s="35">
        <f t="shared" si="8"/>
        <v>369</v>
      </c>
      <c r="Q37" s="65">
        <f t="shared" si="6"/>
        <v>3.9071103054534367E-4</v>
      </c>
      <c r="R37" s="35">
        <v>1</v>
      </c>
      <c r="S37" s="35">
        <v>368</v>
      </c>
      <c r="U37" s="1">
        <v>944432</v>
      </c>
    </row>
    <row r="38" spans="1:21" x14ac:dyDescent="0.45">
      <c r="A38" s="33" t="s">
        <v>44</v>
      </c>
      <c r="B38" s="32">
        <f t="shared" si="9"/>
        <v>1220591</v>
      </c>
      <c r="C38" s="34">
        <f>SUM(一般接種!D37+一般接種!G37+一般接種!J37+一般接種!M37+医療従事者等!C35)</f>
        <v>443642</v>
      </c>
      <c r="D38" s="30">
        <f t="shared" si="0"/>
        <v>0.79678800548862405</v>
      </c>
      <c r="E38" s="34">
        <f>SUM(一般接種!E37+一般接種!H37+一般接種!K37+一般接種!N37+医療従事者等!D35)</f>
        <v>438283</v>
      </c>
      <c r="F38" s="31">
        <f t="shared" si="1"/>
        <v>0.78716315725195229</v>
      </c>
      <c r="G38" s="29">
        <f t="shared" si="7"/>
        <v>338139</v>
      </c>
      <c r="H38" s="31">
        <f t="shared" si="5"/>
        <v>0.60730295911549814</v>
      </c>
      <c r="I38" s="35">
        <v>4909</v>
      </c>
      <c r="J38" s="35">
        <v>23192</v>
      </c>
      <c r="K38" s="35">
        <v>108316</v>
      </c>
      <c r="L38" s="35">
        <v>110524</v>
      </c>
      <c r="M38" s="35">
        <v>59621</v>
      </c>
      <c r="N38" s="35">
        <v>25013</v>
      </c>
      <c r="O38" s="35">
        <v>6564</v>
      </c>
      <c r="P38" s="35">
        <f t="shared" si="8"/>
        <v>527</v>
      </c>
      <c r="Q38" s="65">
        <f t="shared" si="6"/>
        <v>9.4650028377048353E-4</v>
      </c>
      <c r="R38" s="35">
        <v>16</v>
      </c>
      <c r="S38" s="35">
        <v>511</v>
      </c>
      <c r="U38" s="1">
        <v>556788</v>
      </c>
    </row>
    <row r="39" spans="1:21" x14ac:dyDescent="0.45">
      <c r="A39" s="33" t="s">
        <v>45</v>
      </c>
      <c r="B39" s="32">
        <f t="shared" si="9"/>
        <v>1550826</v>
      </c>
      <c r="C39" s="34">
        <f>SUM(一般接種!D38+一般接種!G38+一般接種!J38+一般接種!M38+医療従事者等!C36)</f>
        <v>564195</v>
      </c>
      <c r="D39" s="30">
        <f t="shared" si="0"/>
        <v>0.83855889063115419</v>
      </c>
      <c r="E39" s="34">
        <f>SUM(一般接種!E38+一般接種!H38+一般接種!K38+一般接種!N38+医療従事者等!D36)</f>
        <v>554722</v>
      </c>
      <c r="F39" s="31">
        <f t="shared" si="1"/>
        <v>0.82447924020718921</v>
      </c>
      <c r="G39" s="29">
        <f t="shared" si="7"/>
        <v>431583</v>
      </c>
      <c r="H39" s="31">
        <f t="shared" si="5"/>
        <v>0.64145864762230331</v>
      </c>
      <c r="I39" s="35">
        <v>4873</v>
      </c>
      <c r="J39" s="35">
        <v>30252</v>
      </c>
      <c r="K39" s="35">
        <v>111384</v>
      </c>
      <c r="L39" s="35">
        <v>142578</v>
      </c>
      <c r="M39" s="35">
        <v>82540</v>
      </c>
      <c r="N39" s="35">
        <v>45471</v>
      </c>
      <c r="O39" s="35">
        <v>14485</v>
      </c>
      <c r="P39" s="35">
        <f t="shared" si="8"/>
        <v>326</v>
      </c>
      <c r="Q39" s="65">
        <f t="shared" si="6"/>
        <v>4.8453140907976189E-4</v>
      </c>
      <c r="R39" s="35">
        <v>23</v>
      </c>
      <c r="S39" s="35">
        <v>303</v>
      </c>
      <c r="U39" s="1">
        <v>672815</v>
      </c>
    </row>
    <row r="40" spans="1:21" x14ac:dyDescent="0.45">
      <c r="A40" s="33" t="s">
        <v>46</v>
      </c>
      <c r="B40" s="32">
        <f t="shared" si="9"/>
        <v>4127079</v>
      </c>
      <c r="C40" s="34">
        <f>SUM(一般接種!D39+一般接種!G39+一般接種!J39+一般接種!M39+医療従事者等!C37)</f>
        <v>1514772</v>
      </c>
      <c r="D40" s="30">
        <f t="shared" si="0"/>
        <v>0.79986228680989613</v>
      </c>
      <c r="E40" s="34">
        <f>SUM(一般接種!E39+一般接種!H39+一般接種!K39+一般接種!N39+医療従事者等!D37)</f>
        <v>1484786</v>
      </c>
      <c r="F40" s="31">
        <f t="shared" si="1"/>
        <v>0.7840284381961895</v>
      </c>
      <c r="G40" s="29">
        <f t="shared" si="7"/>
        <v>1125377</v>
      </c>
      <c r="H40" s="31">
        <f t="shared" si="5"/>
        <v>0.59424561633253092</v>
      </c>
      <c r="I40" s="35">
        <v>21838</v>
      </c>
      <c r="J40" s="35">
        <v>137951</v>
      </c>
      <c r="K40" s="35">
        <v>362495</v>
      </c>
      <c r="L40" s="35">
        <v>317889</v>
      </c>
      <c r="M40" s="35">
        <v>163359</v>
      </c>
      <c r="N40" s="35">
        <v>91524</v>
      </c>
      <c r="O40" s="35">
        <v>30321</v>
      </c>
      <c r="P40" s="35">
        <f t="shared" si="8"/>
        <v>2144</v>
      </c>
      <c r="Q40" s="65">
        <f t="shared" si="6"/>
        <v>1.1321207039213937E-3</v>
      </c>
      <c r="R40" s="35">
        <v>244</v>
      </c>
      <c r="S40" s="35">
        <v>1900</v>
      </c>
      <c r="U40" s="1">
        <v>1893791</v>
      </c>
    </row>
    <row r="41" spans="1:21" x14ac:dyDescent="0.45">
      <c r="A41" s="33" t="s">
        <v>47</v>
      </c>
      <c r="B41" s="32">
        <f t="shared" si="9"/>
        <v>6120903</v>
      </c>
      <c r="C41" s="34">
        <f>SUM(一般接種!D40+一般接種!G40+一般接種!J40+一般接種!M40+医療従事者等!C38)</f>
        <v>2243227</v>
      </c>
      <c r="D41" s="30">
        <f t="shared" si="0"/>
        <v>0.7976108230844966</v>
      </c>
      <c r="E41" s="34">
        <f>SUM(一般接種!E40+一般接種!H40+一般接種!K40+一般接種!N40+医療従事者等!D38)</f>
        <v>2215412</v>
      </c>
      <c r="F41" s="31">
        <f t="shared" si="1"/>
        <v>0.78772080970462233</v>
      </c>
      <c r="G41" s="29">
        <f t="shared" si="7"/>
        <v>1660620</v>
      </c>
      <c r="H41" s="31">
        <f t="shared" si="5"/>
        <v>0.59045673265816467</v>
      </c>
      <c r="I41" s="35">
        <v>22399</v>
      </c>
      <c r="J41" s="35">
        <v>121212</v>
      </c>
      <c r="K41" s="35">
        <v>545009</v>
      </c>
      <c r="L41" s="35">
        <v>531891</v>
      </c>
      <c r="M41" s="35">
        <v>292346</v>
      </c>
      <c r="N41" s="35">
        <v>116389</v>
      </c>
      <c r="O41" s="35">
        <v>31374</v>
      </c>
      <c r="P41" s="35">
        <f t="shared" si="8"/>
        <v>1644</v>
      </c>
      <c r="Q41" s="65">
        <f t="shared" si="6"/>
        <v>5.845472585480258E-4</v>
      </c>
      <c r="R41" s="35">
        <v>50</v>
      </c>
      <c r="S41" s="35">
        <v>1594</v>
      </c>
      <c r="U41" s="1">
        <v>2812433</v>
      </c>
    </row>
    <row r="42" spans="1:21" x14ac:dyDescent="0.45">
      <c r="A42" s="33" t="s">
        <v>48</v>
      </c>
      <c r="B42" s="32">
        <f t="shared" si="9"/>
        <v>3096995</v>
      </c>
      <c r="C42" s="34">
        <f>SUM(一般接種!D41+一般接種!G41+一般接種!J41+一般接種!M41+医療従事者等!C39)</f>
        <v>1121185</v>
      </c>
      <c r="D42" s="30">
        <f t="shared" si="0"/>
        <v>0.826765527870158</v>
      </c>
      <c r="E42" s="34">
        <f>SUM(一般接種!E41+一般接種!H41+一般接種!K41+一般接種!N41+医療従事者等!D39)</f>
        <v>1097706</v>
      </c>
      <c r="F42" s="31">
        <f t="shared" si="1"/>
        <v>0.80945203560183177</v>
      </c>
      <c r="G42" s="29">
        <f t="shared" si="7"/>
        <v>875520</v>
      </c>
      <c r="H42" s="31">
        <f t="shared" si="5"/>
        <v>0.64561134421249011</v>
      </c>
      <c r="I42" s="35">
        <v>44769</v>
      </c>
      <c r="J42" s="35">
        <v>46618</v>
      </c>
      <c r="K42" s="35">
        <v>286864</v>
      </c>
      <c r="L42" s="35">
        <v>309718</v>
      </c>
      <c r="M42" s="35">
        <v>133631</v>
      </c>
      <c r="N42" s="35">
        <v>41756</v>
      </c>
      <c r="O42" s="35">
        <v>12164</v>
      </c>
      <c r="P42" s="35">
        <f t="shared" si="8"/>
        <v>2584</v>
      </c>
      <c r="Q42" s="65">
        <f t="shared" si="6"/>
        <v>1.9054501478493633E-3</v>
      </c>
      <c r="R42" s="35">
        <v>396</v>
      </c>
      <c r="S42" s="35">
        <v>2188</v>
      </c>
      <c r="U42" s="1">
        <v>1356110</v>
      </c>
    </row>
    <row r="43" spans="1:21" x14ac:dyDescent="0.45">
      <c r="A43" s="33" t="s">
        <v>49</v>
      </c>
      <c r="B43" s="32">
        <f t="shared" si="9"/>
        <v>1655408</v>
      </c>
      <c r="C43" s="34">
        <f>SUM(一般接種!D42+一般接種!G42+一般接種!J42+一般接種!M42+医療従事者等!C40)</f>
        <v>599375</v>
      </c>
      <c r="D43" s="30">
        <f t="shared" si="0"/>
        <v>0.81553277846490024</v>
      </c>
      <c r="E43" s="34">
        <f>SUM(一般接種!E42+一般接種!H42+一般接種!K42+一般接種!N42+医療従事者等!D40)</f>
        <v>591880</v>
      </c>
      <c r="F43" s="31">
        <f t="shared" si="1"/>
        <v>0.80533479193794399</v>
      </c>
      <c r="G43" s="29">
        <f t="shared" si="7"/>
        <v>463678</v>
      </c>
      <c r="H43" s="31">
        <f t="shared" si="5"/>
        <v>0.6308981983783909</v>
      </c>
      <c r="I43" s="35">
        <v>7914</v>
      </c>
      <c r="J43" s="35">
        <v>39679</v>
      </c>
      <c r="K43" s="35">
        <v>152441</v>
      </c>
      <c r="L43" s="35">
        <v>160373</v>
      </c>
      <c r="M43" s="35">
        <v>67226</v>
      </c>
      <c r="N43" s="35">
        <v>28967</v>
      </c>
      <c r="O43" s="35">
        <v>7078</v>
      </c>
      <c r="P43" s="35">
        <f t="shared" si="8"/>
        <v>475</v>
      </c>
      <c r="Q43" s="65">
        <f t="shared" si="6"/>
        <v>6.4630334893985843E-4</v>
      </c>
      <c r="R43" s="35">
        <v>8</v>
      </c>
      <c r="S43" s="35">
        <v>467</v>
      </c>
      <c r="U43" s="1">
        <v>734949</v>
      </c>
    </row>
    <row r="44" spans="1:21" x14ac:dyDescent="0.45">
      <c r="A44" s="33" t="s">
        <v>50</v>
      </c>
      <c r="B44" s="32">
        <f t="shared" si="9"/>
        <v>2142514</v>
      </c>
      <c r="C44" s="34">
        <f>SUM(一般接種!D43+一般接種!G43+一般接種!J43+一般接種!M43+医療従事者等!C41)</f>
        <v>779589</v>
      </c>
      <c r="D44" s="30">
        <f t="shared" si="0"/>
        <v>0.80048485669927794</v>
      </c>
      <c r="E44" s="34">
        <f>SUM(一般接種!E43+一般接種!H43+一般接種!K43+一般接種!N43+医療従事者等!D41)</f>
        <v>770781</v>
      </c>
      <c r="F44" s="31">
        <f t="shared" si="1"/>
        <v>0.79144076985632961</v>
      </c>
      <c r="G44" s="29">
        <f t="shared" si="7"/>
        <v>591055</v>
      </c>
      <c r="H44" s="31">
        <f t="shared" si="5"/>
        <v>0.60689745106253645</v>
      </c>
      <c r="I44" s="35">
        <v>9386</v>
      </c>
      <c r="J44" s="35">
        <v>48414</v>
      </c>
      <c r="K44" s="35">
        <v>170664</v>
      </c>
      <c r="L44" s="35">
        <v>186972</v>
      </c>
      <c r="M44" s="35">
        <v>113843</v>
      </c>
      <c r="N44" s="35">
        <v>52709</v>
      </c>
      <c r="O44" s="35">
        <v>9067</v>
      </c>
      <c r="P44" s="35">
        <f t="shared" si="8"/>
        <v>1089</v>
      </c>
      <c r="Q44" s="65">
        <f t="shared" si="6"/>
        <v>1.1181892111683384E-3</v>
      </c>
      <c r="R44" s="35">
        <v>147</v>
      </c>
      <c r="S44" s="35">
        <v>942</v>
      </c>
      <c r="U44" s="1">
        <v>973896</v>
      </c>
    </row>
    <row r="45" spans="1:21" x14ac:dyDescent="0.45">
      <c r="A45" s="33" t="s">
        <v>51</v>
      </c>
      <c r="B45" s="32">
        <f t="shared" si="9"/>
        <v>3068629</v>
      </c>
      <c r="C45" s="34">
        <f>SUM(一般接種!D44+一般接種!G44+一般接種!J44+一般接種!M44+医療従事者等!C42)</f>
        <v>1113325</v>
      </c>
      <c r="D45" s="30">
        <f t="shared" si="0"/>
        <v>0.82090355613658261</v>
      </c>
      <c r="E45" s="34">
        <f>SUM(一般接種!E44+一般接種!H44+一般接種!K44+一般接種!N44+医療従事者等!D42)</f>
        <v>1101978</v>
      </c>
      <c r="F45" s="31">
        <f t="shared" si="1"/>
        <v>0.81253691328612854</v>
      </c>
      <c r="G45" s="29">
        <f t="shared" si="7"/>
        <v>852332</v>
      </c>
      <c r="H45" s="31">
        <f t="shared" si="5"/>
        <v>0.62846192244762833</v>
      </c>
      <c r="I45" s="35">
        <v>12479</v>
      </c>
      <c r="J45" s="35">
        <v>59149</v>
      </c>
      <c r="K45" s="35">
        <v>279850</v>
      </c>
      <c r="L45" s="35">
        <v>271473</v>
      </c>
      <c r="M45" s="35">
        <v>141754</v>
      </c>
      <c r="N45" s="35">
        <v>71300</v>
      </c>
      <c r="O45" s="35">
        <v>16327</v>
      </c>
      <c r="P45" s="35">
        <f t="shared" si="8"/>
        <v>994</v>
      </c>
      <c r="Q45" s="65">
        <f t="shared" si="6"/>
        <v>7.3291997826309765E-4</v>
      </c>
      <c r="R45" s="35">
        <v>210</v>
      </c>
      <c r="S45" s="35">
        <v>784</v>
      </c>
      <c r="U45" s="1">
        <v>1356219</v>
      </c>
    </row>
    <row r="46" spans="1:21" x14ac:dyDescent="0.45">
      <c r="A46" s="33" t="s">
        <v>52</v>
      </c>
      <c r="B46" s="32">
        <f t="shared" si="9"/>
        <v>1552392</v>
      </c>
      <c r="C46" s="34">
        <f>SUM(一般接種!D45+一般接種!G45+一般接種!J45+一般接種!M45+医療従事者等!C43)</f>
        <v>565549</v>
      </c>
      <c r="D46" s="30">
        <f t="shared" si="0"/>
        <v>0.80658245467912781</v>
      </c>
      <c r="E46" s="34">
        <f>SUM(一般接種!E45+一般接種!H45+一般接種!K45+一般接種!N45+医療従事者等!D43)</f>
        <v>558020</v>
      </c>
      <c r="F46" s="31">
        <f t="shared" si="1"/>
        <v>0.79584464186135395</v>
      </c>
      <c r="G46" s="29">
        <f t="shared" si="7"/>
        <v>428003</v>
      </c>
      <c r="H46" s="31">
        <f t="shared" si="5"/>
        <v>0.61041520778929981</v>
      </c>
      <c r="I46" s="35">
        <v>10594</v>
      </c>
      <c r="J46" s="35">
        <v>33508</v>
      </c>
      <c r="K46" s="35">
        <v>140980</v>
      </c>
      <c r="L46" s="35">
        <v>125346</v>
      </c>
      <c r="M46" s="35">
        <v>73250</v>
      </c>
      <c r="N46" s="35">
        <v>36008</v>
      </c>
      <c r="O46" s="35">
        <v>8317</v>
      </c>
      <c r="P46" s="35">
        <f t="shared" si="8"/>
        <v>820</v>
      </c>
      <c r="Q46" s="65">
        <f t="shared" si="6"/>
        <v>1.1694788830620951E-3</v>
      </c>
      <c r="R46" s="35">
        <v>150</v>
      </c>
      <c r="S46" s="35">
        <v>670</v>
      </c>
      <c r="U46" s="1">
        <v>701167</v>
      </c>
    </row>
    <row r="47" spans="1:21" x14ac:dyDescent="0.45">
      <c r="A47" s="33" t="s">
        <v>53</v>
      </c>
      <c r="B47" s="32">
        <f t="shared" si="9"/>
        <v>11147985</v>
      </c>
      <c r="C47" s="34">
        <f>SUM(一般接種!D46+一般接種!G46+一般接種!J46+一般接種!M46+医療従事者等!C44)</f>
        <v>4132298</v>
      </c>
      <c r="D47" s="30">
        <f t="shared" si="0"/>
        <v>0.80643265153185784</v>
      </c>
      <c r="E47" s="34">
        <f>SUM(一般接種!E46+一般接種!H46+一般接種!K46+一般接種!N46+医療従事者等!D44)</f>
        <v>4049986</v>
      </c>
      <c r="F47" s="31">
        <f t="shared" si="1"/>
        <v>0.79036917198297485</v>
      </c>
      <c r="G47" s="29">
        <f t="shared" si="7"/>
        <v>2958913</v>
      </c>
      <c r="H47" s="31">
        <f t="shared" si="5"/>
        <v>0.57744239554893773</v>
      </c>
      <c r="I47" s="35">
        <v>43544</v>
      </c>
      <c r="J47" s="35">
        <v>229202</v>
      </c>
      <c r="K47" s="35">
        <v>928225</v>
      </c>
      <c r="L47" s="35">
        <v>1022889</v>
      </c>
      <c r="M47" s="35">
        <v>489902</v>
      </c>
      <c r="N47" s="35">
        <v>191585</v>
      </c>
      <c r="O47" s="35">
        <v>53566</v>
      </c>
      <c r="P47" s="35">
        <f t="shared" si="8"/>
        <v>6788</v>
      </c>
      <c r="Q47" s="65">
        <f t="shared" si="6"/>
        <v>1.3247023420378324E-3</v>
      </c>
      <c r="R47" s="35">
        <v>65</v>
      </c>
      <c r="S47" s="35">
        <v>6723</v>
      </c>
      <c r="U47" s="1">
        <v>5124170</v>
      </c>
    </row>
    <row r="48" spans="1:21" x14ac:dyDescent="0.45">
      <c r="A48" s="33" t="s">
        <v>54</v>
      </c>
      <c r="B48" s="32">
        <f t="shared" si="9"/>
        <v>1790699</v>
      </c>
      <c r="C48" s="34">
        <f>SUM(一般接種!D47+一般接種!G47+一般接種!J47+一般接種!M47+医療従事者等!C45)</f>
        <v>657649</v>
      </c>
      <c r="D48" s="30">
        <f t="shared" si="0"/>
        <v>0.80375374898254992</v>
      </c>
      <c r="E48" s="34">
        <f>SUM(一般接種!E47+一般接種!H47+一般接種!K47+一般接種!N47+医療従事者等!D45)</f>
        <v>649460</v>
      </c>
      <c r="F48" s="31">
        <f t="shared" si="1"/>
        <v>0.79374546272283075</v>
      </c>
      <c r="G48" s="29">
        <f t="shared" si="7"/>
        <v>482782</v>
      </c>
      <c r="H48" s="31">
        <f t="shared" si="5"/>
        <v>0.5900379114714589</v>
      </c>
      <c r="I48" s="35">
        <v>8396</v>
      </c>
      <c r="J48" s="35">
        <v>56455</v>
      </c>
      <c r="K48" s="35">
        <v>165606</v>
      </c>
      <c r="L48" s="35">
        <v>146860</v>
      </c>
      <c r="M48" s="35">
        <v>63016</v>
      </c>
      <c r="N48" s="35">
        <v>32109</v>
      </c>
      <c r="O48" s="35">
        <v>10340</v>
      </c>
      <c r="P48" s="35">
        <f t="shared" si="8"/>
        <v>808</v>
      </c>
      <c r="Q48" s="65">
        <f t="shared" si="6"/>
        <v>9.8750705798670776E-4</v>
      </c>
      <c r="R48" s="35">
        <v>41</v>
      </c>
      <c r="S48" s="35">
        <v>767</v>
      </c>
      <c r="U48" s="1">
        <v>818222</v>
      </c>
    </row>
    <row r="49" spans="1:21" x14ac:dyDescent="0.45">
      <c r="A49" s="33" t="s">
        <v>55</v>
      </c>
      <c r="B49" s="32">
        <f t="shared" si="9"/>
        <v>3041791</v>
      </c>
      <c r="C49" s="34">
        <f>SUM(一般接種!D48+一般接種!G48+一般接種!J48+一般接種!M48+医療従事者等!C46)</f>
        <v>1100082</v>
      </c>
      <c r="D49" s="30">
        <f t="shared" si="0"/>
        <v>0.82345288478956358</v>
      </c>
      <c r="E49" s="34">
        <f>SUM(一般接種!E48+一般接種!H48+一般接種!K48+一般接種!N48+医療従事者等!D46)</f>
        <v>1083045</v>
      </c>
      <c r="F49" s="31">
        <f t="shared" si="1"/>
        <v>0.81070004745729218</v>
      </c>
      <c r="G49" s="29">
        <f t="shared" si="7"/>
        <v>857928</v>
      </c>
      <c r="H49" s="31">
        <f t="shared" si="5"/>
        <v>0.64219147894587925</v>
      </c>
      <c r="I49" s="35">
        <v>14885</v>
      </c>
      <c r="J49" s="35">
        <v>65846</v>
      </c>
      <c r="K49" s="35">
        <v>276917</v>
      </c>
      <c r="L49" s="35">
        <v>301864</v>
      </c>
      <c r="M49" s="35">
        <v>131814</v>
      </c>
      <c r="N49" s="35">
        <v>51642</v>
      </c>
      <c r="O49" s="35">
        <v>14960</v>
      </c>
      <c r="P49" s="35">
        <f t="shared" si="8"/>
        <v>736</v>
      </c>
      <c r="Q49" s="65">
        <f t="shared" si="6"/>
        <v>5.5092377041449526E-4</v>
      </c>
      <c r="R49" s="35">
        <v>80</v>
      </c>
      <c r="S49" s="35">
        <v>656</v>
      </c>
      <c r="U49" s="1">
        <v>1335938</v>
      </c>
    </row>
    <row r="50" spans="1:21" x14ac:dyDescent="0.45">
      <c r="A50" s="33" t="s">
        <v>56</v>
      </c>
      <c r="B50" s="32">
        <f t="shared" si="9"/>
        <v>4029562</v>
      </c>
      <c r="C50" s="34">
        <f>SUM(一般接種!D49+一般接種!G49+一般接種!J49+一般接種!M49+医療従事者等!C47)</f>
        <v>1459246</v>
      </c>
      <c r="D50" s="30">
        <f t="shared" si="0"/>
        <v>0.82975586317875405</v>
      </c>
      <c r="E50" s="34">
        <f>SUM(一般接種!E49+一般接種!H49+一般接種!K49+一般接種!N49+医療従事者等!D47)</f>
        <v>1442807</v>
      </c>
      <c r="F50" s="31">
        <f t="shared" si="1"/>
        <v>0.82040832572804634</v>
      </c>
      <c r="G50" s="29">
        <f t="shared" si="7"/>
        <v>1126246</v>
      </c>
      <c r="H50" s="31">
        <f t="shared" si="5"/>
        <v>0.64040553949205214</v>
      </c>
      <c r="I50" s="35">
        <v>20993</v>
      </c>
      <c r="J50" s="35">
        <v>77868</v>
      </c>
      <c r="K50" s="35">
        <v>344104</v>
      </c>
      <c r="L50" s="35">
        <v>429299</v>
      </c>
      <c r="M50" s="35">
        <v>176202</v>
      </c>
      <c r="N50" s="35">
        <v>65612</v>
      </c>
      <c r="O50" s="35">
        <v>12168</v>
      </c>
      <c r="P50" s="35">
        <f t="shared" si="8"/>
        <v>1263</v>
      </c>
      <c r="Q50" s="65">
        <f t="shared" si="6"/>
        <v>7.1816654299190568E-4</v>
      </c>
      <c r="R50" s="35">
        <v>103</v>
      </c>
      <c r="S50" s="35">
        <v>1160</v>
      </c>
      <c r="U50" s="1">
        <v>1758645</v>
      </c>
    </row>
    <row r="51" spans="1:21" x14ac:dyDescent="0.45">
      <c r="A51" s="33" t="s">
        <v>57</v>
      </c>
      <c r="B51" s="32">
        <f t="shared" si="9"/>
        <v>2538717</v>
      </c>
      <c r="C51" s="34">
        <f>SUM(一般接種!D50+一般接種!G50+一般接種!J50+一般接種!M50+医療従事者等!C48)</f>
        <v>925489</v>
      </c>
      <c r="D51" s="30">
        <f t="shared" si="0"/>
        <v>0.81059452187492609</v>
      </c>
      <c r="E51" s="34">
        <f>SUM(一般接種!E50+一般接種!H50+一般接種!K50+一般接種!N50+医療従事者等!D48)</f>
        <v>909761</v>
      </c>
      <c r="F51" s="31">
        <f t="shared" si="1"/>
        <v>0.79681906842269834</v>
      </c>
      <c r="G51" s="29">
        <f t="shared" si="7"/>
        <v>701599</v>
      </c>
      <c r="H51" s="31">
        <f t="shared" si="5"/>
        <v>0.61449926034012969</v>
      </c>
      <c r="I51" s="35">
        <v>19351</v>
      </c>
      <c r="J51" s="35">
        <v>50846</v>
      </c>
      <c r="K51" s="35">
        <v>216396</v>
      </c>
      <c r="L51" s="35">
        <v>218781</v>
      </c>
      <c r="M51" s="35">
        <v>116263</v>
      </c>
      <c r="N51" s="35">
        <v>62970</v>
      </c>
      <c r="O51" s="35">
        <v>16992</v>
      </c>
      <c r="P51" s="35">
        <f t="shared" si="8"/>
        <v>1868</v>
      </c>
      <c r="Q51" s="65">
        <f t="shared" si="6"/>
        <v>1.6360978540667279E-3</v>
      </c>
      <c r="R51" s="35">
        <v>237</v>
      </c>
      <c r="S51" s="35">
        <v>1631</v>
      </c>
      <c r="U51" s="1">
        <v>1141741</v>
      </c>
    </row>
    <row r="52" spans="1:21" x14ac:dyDescent="0.45">
      <c r="A52" s="33" t="s">
        <v>58</v>
      </c>
      <c r="B52" s="32">
        <f t="shared" si="9"/>
        <v>2383889</v>
      </c>
      <c r="C52" s="34">
        <f>SUM(一般接種!D51+一般接種!G51+一般接種!J51+一般接種!M51+医療従事者等!C49)</f>
        <v>870401</v>
      </c>
      <c r="D52" s="30">
        <f t="shared" si="0"/>
        <v>0.8005593975944616</v>
      </c>
      <c r="E52" s="34">
        <f>SUM(一般接種!E51+一般接種!H51+一般接種!K51+一般接種!N51+医療従事者等!D49)</f>
        <v>858223</v>
      </c>
      <c r="F52" s="31">
        <f t="shared" si="1"/>
        <v>0.78935856907530166</v>
      </c>
      <c r="G52" s="29">
        <f t="shared" si="7"/>
        <v>654115</v>
      </c>
      <c r="H52" s="31">
        <f t="shared" si="5"/>
        <v>0.60162834183037617</v>
      </c>
      <c r="I52" s="35">
        <v>10937</v>
      </c>
      <c r="J52" s="35">
        <v>46221</v>
      </c>
      <c r="K52" s="35">
        <v>186556</v>
      </c>
      <c r="L52" s="35">
        <v>215316</v>
      </c>
      <c r="M52" s="35">
        <v>121734</v>
      </c>
      <c r="N52" s="35">
        <v>56660</v>
      </c>
      <c r="O52" s="35">
        <v>16691</v>
      </c>
      <c r="P52" s="35">
        <f t="shared" si="8"/>
        <v>1150</v>
      </c>
      <c r="Q52" s="65">
        <f t="shared" si="6"/>
        <v>1.0577231726912432E-3</v>
      </c>
      <c r="R52" s="35">
        <v>156</v>
      </c>
      <c r="S52" s="35">
        <v>994</v>
      </c>
      <c r="U52" s="1">
        <v>1087241</v>
      </c>
    </row>
    <row r="53" spans="1:21" x14ac:dyDescent="0.45">
      <c r="A53" s="33" t="s">
        <v>59</v>
      </c>
      <c r="B53" s="32">
        <f t="shared" si="9"/>
        <v>3622368</v>
      </c>
      <c r="C53" s="34">
        <f>SUM(一般接種!D52+一般接種!G52+一般接種!J52+一般接種!M52+医療従事者等!C50)</f>
        <v>1320348</v>
      </c>
      <c r="D53" s="30">
        <f t="shared" si="0"/>
        <v>0.81628075624552943</v>
      </c>
      <c r="E53" s="34">
        <f>SUM(一般接種!E52+一般接種!H52+一般接種!K52+一般接種!N52+医療従事者等!D50)</f>
        <v>1296621</v>
      </c>
      <c r="F53" s="31">
        <f t="shared" si="1"/>
        <v>0.8016119768756681</v>
      </c>
      <c r="G53" s="29">
        <f t="shared" si="7"/>
        <v>1004025</v>
      </c>
      <c r="H53" s="31">
        <f t="shared" si="5"/>
        <v>0.6207199058804328</v>
      </c>
      <c r="I53" s="35">
        <v>17258</v>
      </c>
      <c r="J53" s="35">
        <v>70613</v>
      </c>
      <c r="K53" s="35">
        <v>342048</v>
      </c>
      <c r="L53" s="35">
        <v>301795</v>
      </c>
      <c r="M53" s="35">
        <v>171585</v>
      </c>
      <c r="N53" s="35">
        <v>82143</v>
      </c>
      <c r="O53" s="35">
        <v>18583</v>
      </c>
      <c r="P53" s="35">
        <f t="shared" si="8"/>
        <v>1374</v>
      </c>
      <c r="Q53" s="65">
        <f t="shared" si="6"/>
        <v>8.4945011397098149E-4</v>
      </c>
      <c r="R53" s="35">
        <v>100</v>
      </c>
      <c r="S53" s="35">
        <v>1274</v>
      </c>
      <c r="U53" s="1">
        <v>1617517</v>
      </c>
    </row>
    <row r="54" spans="1:21" x14ac:dyDescent="0.45">
      <c r="A54" s="33" t="s">
        <v>60</v>
      </c>
      <c r="B54" s="32">
        <f t="shared" si="9"/>
        <v>2764536</v>
      </c>
      <c r="C54" s="34">
        <f>SUM(一般接種!D53+一般接種!G53+一般接種!J53+一般接種!M53+医療従事者等!C51)</f>
        <v>1058544</v>
      </c>
      <c r="D54" s="37">
        <f t="shared" si="0"/>
        <v>0.71276760499839065</v>
      </c>
      <c r="E54" s="34">
        <f>SUM(一般接種!E53+一般接種!H53+一般接種!K53+一般接種!N53+医療従事者等!D51)</f>
        <v>1036879</v>
      </c>
      <c r="F54" s="31">
        <f t="shared" si="1"/>
        <v>0.69817953859558635</v>
      </c>
      <c r="G54" s="29">
        <f t="shared" si="7"/>
        <v>668082</v>
      </c>
      <c r="H54" s="31">
        <f t="shared" si="5"/>
        <v>0.44985112294107271</v>
      </c>
      <c r="I54" s="35">
        <v>17221</v>
      </c>
      <c r="J54" s="35">
        <v>58201</v>
      </c>
      <c r="K54" s="35">
        <v>210703</v>
      </c>
      <c r="L54" s="35">
        <v>190710</v>
      </c>
      <c r="M54" s="35">
        <v>117352</v>
      </c>
      <c r="N54" s="35">
        <v>57501</v>
      </c>
      <c r="O54" s="35">
        <v>16394</v>
      </c>
      <c r="P54" s="35">
        <f t="shared" si="8"/>
        <v>1031</v>
      </c>
      <c r="Q54" s="65">
        <f t="shared" si="6"/>
        <v>6.9422093059272056E-4</v>
      </c>
      <c r="R54" s="35">
        <v>14</v>
      </c>
      <c r="S54" s="35">
        <v>1017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B8" sqref="B8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W2" s="49" t="str">
        <f>'進捗状況 (都道府県別)'!H3</f>
        <v>（6月20日公表時点）</v>
      </c>
    </row>
    <row r="3" spans="1:23" ht="37.5" customHeight="1" x14ac:dyDescent="0.45">
      <c r="A3" s="121" t="s">
        <v>3</v>
      </c>
      <c r="B3" s="134" t="s">
        <v>119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">
        <v>120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13</v>
      </c>
      <c r="C4" s="125" t="s">
        <v>121</v>
      </c>
      <c r="D4" s="125"/>
      <c r="E4" s="125"/>
      <c r="F4" s="126" t="s">
        <v>122</v>
      </c>
      <c r="G4" s="127"/>
      <c r="H4" s="128"/>
      <c r="I4" s="126" t="s">
        <v>123</v>
      </c>
      <c r="J4" s="127"/>
      <c r="K4" s="128"/>
      <c r="L4" s="131" t="s">
        <v>124</v>
      </c>
      <c r="M4" s="132"/>
      <c r="N4" s="133"/>
      <c r="P4" s="98" t="s">
        <v>151</v>
      </c>
      <c r="Q4" s="98"/>
      <c r="R4" s="129" t="s">
        <v>125</v>
      </c>
      <c r="S4" s="129"/>
      <c r="T4" s="130" t="s">
        <v>123</v>
      </c>
      <c r="U4" s="130"/>
      <c r="V4" s="116" t="s">
        <v>126</v>
      </c>
      <c r="W4" s="116"/>
    </row>
    <row r="5" spans="1:23" ht="36" x14ac:dyDescent="0.45">
      <c r="A5" s="123"/>
      <c r="B5" s="124"/>
      <c r="C5" s="38" t="s">
        <v>127</v>
      </c>
      <c r="D5" s="38" t="s">
        <v>96</v>
      </c>
      <c r="E5" s="38" t="s">
        <v>97</v>
      </c>
      <c r="F5" s="38" t="s">
        <v>127</v>
      </c>
      <c r="G5" s="38" t="s">
        <v>96</v>
      </c>
      <c r="H5" s="38" t="s">
        <v>97</v>
      </c>
      <c r="I5" s="38" t="s">
        <v>127</v>
      </c>
      <c r="J5" s="38" t="s">
        <v>96</v>
      </c>
      <c r="K5" s="38" t="s">
        <v>97</v>
      </c>
      <c r="L5" s="68" t="s">
        <v>127</v>
      </c>
      <c r="M5" s="68" t="s">
        <v>96</v>
      </c>
      <c r="N5" s="68" t="s">
        <v>97</v>
      </c>
      <c r="P5" s="39" t="s">
        <v>128</v>
      </c>
      <c r="Q5" s="39" t="s">
        <v>129</v>
      </c>
      <c r="R5" s="39" t="s">
        <v>130</v>
      </c>
      <c r="S5" s="39" t="s">
        <v>131</v>
      </c>
      <c r="T5" s="39" t="s">
        <v>130</v>
      </c>
      <c r="U5" s="39" t="s">
        <v>129</v>
      </c>
      <c r="V5" s="39" t="s">
        <v>132</v>
      </c>
      <c r="W5" s="39" t="s">
        <v>129</v>
      </c>
    </row>
    <row r="6" spans="1:23" x14ac:dyDescent="0.45">
      <c r="A6" s="28" t="s">
        <v>133</v>
      </c>
      <c r="B6" s="40">
        <f>SUM(B7:B53)</f>
        <v>193575677</v>
      </c>
      <c r="C6" s="40">
        <f>SUM(C7:C53)</f>
        <v>161131567</v>
      </c>
      <c r="D6" s="40">
        <f>SUM(D7:D53)</f>
        <v>80860414</v>
      </c>
      <c r="E6" s="41">
        <f>SUM(E7:E53)</f>
        <v>80271153</v>
      </c>
      <c r="F6" s="41">
        <f t="shared" ref="F6:T6" si="0">SUM(F7:F53)</f>
        <v>32322141</v>
      </c>
      <c r="G6" s="41">
        <f>SUM(G7:G53)</f>
        <v>16211885</v>
      </c>
      <c r="H6" s="41">
        <f t="shared" ref="H6:N6" si="1">SUM(H7:H53)</f>
        <v>16110256</v>
      </c>
      <c r="I6" s="41">
        <f>SUM(I7:I53)</f>
        <v>117438</v>
      </c>
      <c r="J6" s="41">
        <f t="shared" si="1"/>
        <v>58681</v>
      </c>
      <c r="K6" s="41">
        <f t="shared" si="1"/>
        <v>58757</v>
      </c>
      <c r="L6" s="69">
        <f>SUM(L7:L53)</f>
        <v>4531</v>
      </c>
      <c r="M6" s="69">
        <f t="shared" si="1"/>
        <v>4378</v>
      </c>
      <c r="N6" s="69">
        <f t="shared" si="1"/>
        <v>153</v>
      </c>
      <c r="O6" s="42"/>
      <c r="P6" s="41">
        <f>SUM(P7:P53)</f>
        <v>177120130</v>
      </c>
      <c r="Q6" s="43">
        <f>C6/P6</f>
        <v>0.90973040162064023</v>
      </c>
      <c r="R6" s="41">
        <f t="shared" si="0"/>
        <v>34260650</v>
      </c>
      <c r="S6" s="44">
        <f>F6/R6</f>
        <v>0.94341879094529735</v>
      </c>
      <c r="T6" s="41">
        <f t="shared" si="0"/>
        <v>202140</v>
      </c>
      <c r="U6" s="44">
        <f>I6/T6</f>
        <v>0.58097358266547938</v>
      </c>
      <c r="V6" s="41">
        <f t="shared" ref="V6" si="2">SUM(V7:V53)</f>
        <v>132050</v>
      </c>
      <c r="W6" s="44">
        <v>3.4312760318061339E-2</v>
      </c>
    </row>
    <row r="7" spans="1:23" x14ac:dyDescent="0.45">
      <c r="A7" s="45" t="s">
        <v>14</v>
      </c>
      <c r="B7" s="40">
        <v>7945095</v>
      </c>
      <c r="C7" s="40">
        <v>6446887</v>
      </c>
      <c r="D7" s="40">
        <v>3236661</v>
      </c>
      <c r="E7" s="41">
        <v>3210226</v>
      </c>
      <c r="F7" s="46">
        <v>1497232</v>
      </c>
      <c r="G7" s="41">
        <v>750664</v>
      </c>
      <c r="H7" s="41">
        <v>746568</v>
      </c>
      <c r="I7" s="41">
        <v>866</v>
      </c>
      <c r="J7" s="41">
        <v>425</v>
      </c>
      <c r="K7" s="41">
        <v>441</v>
      </c>
      <c r="L7" s="69">
        <v>110</v>
      </c>
      <c r="M7" s="69">
        <v>109</v>
      </c>
      <c r="N7" s="69">
        <v>1</v>
      </c>
      <c r="O7" s="42"/>
      <c r="P7" s="41">
        <v>7433760</v>
      </c>
      <c r="Q7" s="43">
        <v>0.86724443619379699</v>
      </c>
      <c r="R7" s="47">
        <v>1518500</v>
      </c>
      <c r="S7" s="43">
        <v>0.98599407309845244</v>
      </c>
      <c r="T7" s="41">
        <v>900</v>
      </c>
      <c r="U7" s="44">
        <v>0.9622222222222222</v>
      </c>
      <c r="V7" s="41">
        <v>990</v>
      </c>
      <c r="W7" s="44">
        <v>0.1111111111111111</v>
      </c>
    </row>
    <row r="8" spans="1:23" x14ac:dyDescent="0.45">
      <c r="A8" s="45" t="s">
        <v>15</v>
      </c>
      <c r="B8" s="40">
        <v>2041824</v>
      </c>
      <c r="C8" s="40">
        <v>1851049</v>
      </c>
      <c r="D8" s="40">
        <v>929067</v>
      </c>
      <c r="E8" s="41">
        <v>921982</v>
      </c>
      <c r="F8" s="46">
        <v>188363</v>
      </c>
      <c r="G8" s="41">
        <v>94627</v>
      </c>
      <c r="H8" s="41">
        <v>93736</v>
      </c>
      <c r="I8" s="41">
        <v>2411</v>
      </c>
      <c r="J8" s="41">
        <v>1213</v>
      </c>
      <c r="K8" s="41">
        <v>1198</v>
      </c>
      <c r="L8" s="69">
        <v>1</v>
      </c>
      <c r="M8" s="69">
        <v>1</v>
      </c>
      <c r="N8" s="69">
        <v>0</v>
      </c>
      <c r="O8" s="42"/>
      <c r="P8" s="41">
        <v>1921955</v>
      </c>
      <c r="Q8" s="43">
        <v>0.96310735683197579</v>
      </c>
      <c r="R8" s="47">
        <v>186500</v>
      </c>
      <c r="S8" s="43">
        <v>1.0099892761394103</v>
      </c>
      <c r="T8" s="41">
        <v>3800</v>
      </c>
      <c r="U8" s="44">
        <v>0.6344736842105263</v>
      </c>
      <c r="V8" s="41">
        <v>800</v>
      </c>
      <c r="W8" s="44">
        <v>1.25E-3</v>
      </c>
    </row>
    <row r="9" spans="1:23" x14ac:dyDescent="0.45">
      <c r="A9" s="45" t="s">
        <v>16</v>
      </c>
      <c r="B9" s="40">
        <v>1963275</v>
      </c>
      <c r="C9" s="40">
        <v>1718656</v>
      </c>
      <c r="D9" s="40">
        <v>863183</v>
      </c>
      <c r="E9" s="41">
        <v>855473</v>
      </c>
      <c r="F9" s="46">
        <v>244521</v>
      </c>
      <c r="G9" s="41">
        <v>122725</v>
      </c>
      <c r="H9" s="41">
        <v>121796</v>
      </c>
      <c r="I9" s="41">
        <v>98</v>
      </c>
      <c r="J9" s="41">
        <v>50</v>
      </c>
      <c r="K9" s="41">
        <v>48</v>
      </c>
      <c r="L9" s="69">
        <v>0</v>
      </c>
      <c r="M9" s="69">
        <v>0</v>
      </c>
      <c r="N9" s="69">
        <v>0</v>
      </c>
      <c r="O9" s="42"/>
      <c r="P9" s="41">
        <v>1879585</v>
      </c>
      <c r="Q9" s="43">
        <v>0.91438056805092616</v>
      </c>
      <c r="R9" s="47">
        <v>227500</v>
      </c>
      <c r="S9" s="43">
        <v>1.0748175824175825</v>
      </c>
      <c r="T9" s="41">
        <v>260</v>
      </c>
      <c r="U9" s="44">
        <v>0.37692307692307692</v>
      </c>
      <c r="V9" s="41">
        <v>400</v>
      </c>
      <c r="W9" s="44">
        <v>0</v>
      </c>
    </row>
    <row r="10" spans="1:23" x14ac:dyDescent="0.45">
      <c r="A10" s="45" t="s">
        <v>17</v>
      </c>
      <c r="B10" s="40">
        <v>3549708</v>
      </c>
      <c r="C10" s="40">
        <v>2808010</v>
      </c>
      <c r="D10" s="40">
        <v>1409813</v>
      </c>
      <c r="E10" s="41">
        <v>1398197</v>
      </c>
      <c r="F10" s="46">
        <v>741646</v>
      </c>
      <c r="G10" s="41">
        <v>371705</v>
      </c>
      <c r="H10" s="41">
        <v>369941</v>
      </c>
      <c r="I10" s="41">
        <v>50</v>
      </c>
      <c r="J10" s="41">
        <v>21</v>
      </c>
      <c r="K10" s="41">
        <v>29</v>
      </c>
      <c r="L10" s="69">
        <v>2</v>
      </c>
      <c r="M10" s="69">
        <v>2</v>
      </c>
      <c r="N10" s="69">
        <v>0</v>
      </c>
      <c r="O10" s="42"/>
      <c r="P10" s="41">
        <v>3169865</v>
      </c>
      <c r="Q10" s="43">
        <v>0.88584529625078667</v>
      </c>
      <c r="R10" s="47">
        <v>854400</v>
      </c>
      <c r="S10" s="43">
        <v>0.86803136704119854</v>
      </c>
      <c r="T10" s="41">
        <v>240</v>
      </c>
      <c r="U10" s="44">
        <v>0.20833333333333334</v>
      </c>
      <c r="V10" s="41">
        <v>1550</v>
      </c>
      <c r="W10" s="44">
        <v>1.2903225806451613E-3</v>
      </c>
    </row>
    <row r="11" spans="1:23" x14ac:dyDescent="0.45">
      <c r="A11" s="45" t="s">
        <v>18</v>
      </c>
      <c r="B11" s="40">
        <v>1588096</v>
      </c>
      <c r="C11" s="40">
        <v>1491776</v>
      </c>
      <c r="D11" s="40">
        <v>748682</v>
      </c>
      <c r="E11" s="41">
        <v>743094</v>
      </c>
      <c r="F11" s="46">
        <v>96254</v>
      </c>
      <c r="G11" s="41">
        <v>48434</v>
      </c>
      <c r="H11" s="41">
        <v>47820</v>
      </c>
      <c r="I11" s="41">
        <v>66</v>
      </c>
      <c r="J11" s="41">
        <v>33</v>
      </c>
      <c r="K11" s="41">
        <v>33</v>
      </c>
      <c r="L11" s="69">
        <v>0</v>
      </c>
      <c r="M11" s="69">
        <v>0</v>
      </c>
      <c r="N11" s="69">
        <v>0</v>
      </c>
      <c r="O11" s="42"/>
      <c r="P11" s="41">
        <v>1523455</v>
      </c>
      <c r="Q11" s="43">
        <v>0.97920581835367637</v>
      </c>
      <c r="R11" s="47">
        <v>87900</v>
      </c>
      <c r="S11" s="43">
        <v>1.0950398179749716</v>
      </c>
      <c r="T11" s="41">
        <v>140</v>
      </c>
      <c r="U11" s="44">
        <v>0.47142857142857142</v>
      </c>
      <c r="V11" s="41">
        <v>50</v>
      </c>
      <c r="W11" s="44">
        <v>0</v>
      </c>
    </row>
    <row r="12" spans="1:23" x14ac:dyDescent="0.45">
      <c r="A12" s="45" t="s">
        <v>19</v>
      </c>
      <c r="B12" s="40">
        <v>1741313</v>
      </c>
      <c r="C12" s="40">
        <v>1663204</v>
      </c>
      <c r="D12" s="40">
        <v>834499</v>
      </c>
      <c r="E12" s="41">
        <v>828705</v>
      </c>
      <c r="F12" s="46">
        <v>77857</v>
      </c>
      <c r="G12" s="41">
        <v>39005</v>
      </c>
      <c r="H12" s="41">
        <v>38852</v>
      </c>
      <c r="I12" s="41">
        <v>161</v>
      </c>
      <c r="J12" s="41">
        <v>80</v>
      </c>
      <c r="K12" s="41">
        <v>81</v>
      </c>
      <c r="L12" s="69">
        <v>91</v>
      </c>
      <c r="M12" s="69">
        <v>86</v>
      </c>
      <c r="N12" s="69">
        <v>5</v>
      </c>
      <c r="O12" s="42"/>
      <c r="P12" s="41">
        <v>1736595</v>
      </c>
      <c r="Q12" s="43">
        <v>0.95773856310769068</v>
      </c>
      <c r="R12" s="47">
        <v>61700</v>
      </c>
      <c r="S12" s="43">
        <v>1.2618638573743923</v>
      </c>
      <c r="T12" s="41">
        <v>340</v>
      </c>
      <c r="U12" s="44">
        <v>0.47352941176470587</v>
      </c>
      <c r="V12" s="41">
        <v>300</v>
      </c>
      <c r="W12" s="44">
        <v>0.30333333333333334</v>
      </c>
    </row>
    <row r="13" spans="1:23" x14ac:dyDescent="0.45">
      <c r="A13" s="45" t="s">
        <v>20</v>
      </c>
      <c r="B13" s="40">
        <v>2965044</v>
      </c>
      <c r="C13" s="40">
        <v>2756822</v>
      </c>
      <c r="D13" s="40">
        <v>1384659</v>
      </c>
      <c r="E13" s="41">
        <v>1372163</v>
      </c>
      <c r="F13" s="46">
        <v>207943</v>
      </c>
      <c r="G13" s="41">
        <v>104456</v>
      </c>
      <c r="H13" s="41">
        <v>103487</v>
      </c>
      <c r="I13" s="41">
        <v>253</v>
      </c>
      <c r="J13" s="41">
        <v>126</v>
      </c>
      <c r="K13" s="41">
        <v>127</v>
      </c>
      <c r="L13" s="69">
        <v>26</v>
      </c>
      <c r="M13" s="69">
        <v>20</v>
      </c>
      <c r="N13" s="69">
        <v>6</v>
      </c>
      <c r="O13" s="42"/>
      <c r="P13" s="41">
        <v>2910040</v>
      </c>
      <c r="Q13" s="43">
        <v>0.94734849005511956</v>
      </c>
      <c r="R13" s="47">
        <v>178600</v>
      </c>
      <c r="S13" s="43">
        <v>1.1642945128779396</v>
      </c>
      <c r="T13" s="41">
        <v>560</v>
      </c>
      <c r="U13" s="44">
        <v>0.45178571428571429</v>
      </c>
      <c r="V13" s="41">
        <v>10530</v>
      </c>
      <c r="W13" s="44">
        <v>2.4691358024691358E-3</v>
      </c>
    </row>
    <row r="14" spans="1:23" x14ac:dyDescent="0.45">
      <c r="A14" s="45" t="s">
        <v>21</v>
      </c>
      <c r="B14" s="40">
        <v>4636680</v>
      </c>
      <c r="C14" s="40">
        <v>3765273</v>
      </c>
      <c r="D14" s="40">
        <v>1890071</v>
      </c>
      <c r="E14" s="41">
        <v>1875202</v>
      </c>
      <c r="F14" s="46">
        <v>870897</v>
      </c>
      <c r="G14" s="41">
        <v>436844</v>
      </c>
      <c r="H14" s="41">
        <v>434053</v>
      </c>
      <c r="I14" s="41">
        <v>370</v>
      </c>
      <c r="J14" s="41">
        <v>176</v>
      </c>
      <c r="K14" s="41">
        <v>194</v>
      </c>
      <c r="L14" s="69">
        <v>140</v>
      </c>
      <c r="M14" s="69">
        <v>140</v>
      </c>
      <c r="N14" s="69">
        <v>0</v>
      </c>
      <c r="O14" s="42"/>
      <c r="P14" s="41">
        <v>4064675</v>
      </c>
      <c r="Q14" s="43">
        <v>0.92634048232638522</v>
      </c>
      <c r="R14" s="47">
        <v>892500</v>
      </c>
      <c r="S14" s="43">
        <v>0.97579495798319327</v>
      </c>
      <c r="T14" s="41">
        <v>860</v>
      </c>
      <c r="U14" s="44">
        <v>0.43023255813953487</v>
      </c>
      <c r="V14" s="41">
        <v>2210</v>
      </c>
      <c r="W14" s="44">
        <v>6.3348416289592757E-2</v>
      </c>
    </row>
    <row r="15" spans="1:23" x14ac:dyDescent="0.45">
      <c r="A15" s="48" t="s">
        <v>22</v>
      </c>
      <c r="B15" s="40">
        <v>3078907</v>
      </c>
      <c r="C15" s="40">
        <v>2695766</v>
      </c>
      <c r="D15" s="40">
        <v>1352945</v>
      </c>
      <c r="E15" s="41">
        <v>1342821</v>
      </c>
      <c r="F15" s="46">
        <v>382226</v>
      </c>
      <c r="G15" s="41">
        <v>192172</v>
      </c>
      <c r="H15" s="41">
        <v>190054</v>
      </c>
      <c r="I15" s="41">
        <v>828</v>
      </c>
      <c r="J15" s="41">
        <v>414</v>
      </c>
      <c r="K15" s="41">
        <v>414</v>
      </c>
      <c r="L15" s="69">
        <v>87</v>
      </c>
      <c r="M15" s="69">
        <v>86</v>
      </c>
      <c r="N15" s="69">
        <v>1</v>
      </c>
      <c r="O15" s="42"/>
      <c r="P15" s="41">
        <v>2869350</v>
      </c>
      <c r="Q15" s="43">
        <v>0.93950406886577098</v>
      </c>
      <c r="R15" s="47">
        <v>375900</v>
      </c>
      <c r="S15" s="43">
        <v>1.01682894386805</v>
      </c>
      <c r="T15" s="41">
        <v>1220</v>
      </c>
      <c r="U15" s="44">
        <v>0.67868852459016393</v>
      </c>
      <c r="V15" s="41">
        <v>710</v>
      </c>
      <c r="W15" s="44">
        <v>0.12253521126760564</v>
      </c>
    </row>
    <row r="16" spans="1:23" x14ac:dyDescent="0.45">
      <c r="A16" s="45" t="s">
        <v>23</v>
      </c>
      <c r="B16" s="40">
        <v>3005473</v>
      </c>
      <c r="C16" s="40">
        <v>2154420</v>
      </c>
      <c r="D16" s="40">
        <v>1081376</v>
      </c>
      <c r="E16" s="41">
        <v>1073044</v>
      </c>
      <c r="F16" s="46">
        <v>850778</v>
      </c>
      <c r="G16" s="41">
        <v>426614</v>
      </c>
      <c r="H16" s="41">
        <v>424164</v>
      </c>
      <c r="I16" s="41">
        <v>225</v>
      </c>
      <c r="J16" s="41">
        <v>96</v>
      </c>
      <c r="K16" s="41">
        <v>129</v>
      </c>
      <c r="L16" s="69">
        <v>50</v>
      </c>
      <c r="M16" s="69">
        <v>43</v>
      </c>
      <c r="N16" s="69">
        <v>7</v>
      </c>
      <c r="O16" s="42"/>
      <c r="P16" s="41">
        <v>2506095</v>
      </c>
      <c r="Q16" s="43">
        <v>0.85967211937296872</v>
      </c>
      <c r="R16" s="47">
        <v>887500</v>
      </c>
      <c r="S16" s="43">
        <v>0.95862309859154926</v>
      </c>
      <c r="T16" s="41">
        <v>440</v>
      </c>
      <c r="U16" s="44">
        <v>0.51136363636363635</v>
      </c>
      <c r="V16" s="41">
        <v>440</v>
      </c>
      <c r="W16" s="44">
        <v>0.11363636363636363</v>
      </c>
    </row>
    <row r="17" spans="1:23" x14ac:dyDescent="0.45">
      <c r="A17" s="45" t="s">
        <v>24</v>
      </c>
      <c r="B17" s="40">
        <v>11567018</v>
      </c>
      <c r="C17" s="40">
        <v>9869489</v>
      </c>
      <c r="D17" s="40">
        <v>4958644</v>
      </c>
      <c r="E17" s="41">
        <v>4910845</v>
      </c>
      <c r="F17" s="46">
        <v>1678847</v>
      </c>
      <c r="G17" s="41">
        <v>840820</v>
      </c>
      <c r="H17" s="41">
        <v>838027</v>
      </c>
      <c r="I17" s="41">
        <v>18079</v>
      </c>
      <c r="J17" s="41">
        <v>9064</v>
      </c>
      <c r="K17" s="41">
        <v>9015</v>
      </c>
      <c r="L17" s="69">
        <v>603</v>
      </c>
      <c r="M17" s="69">
        <v>574</v>
      </c>
      <c r="N17" s="69">
        <v>29</v>
      </c>
      <c r="O17" s="42"/>
      <c r="P17" s="41">
        <v>10836010</v>
      </c>
      <c r="Q17" s="43">
        <v>0.91080471501964289</v>
      </c>
      <c r="R17" s="47">
        <v>659400</v>
      </c>
      <c r="S17" s="43">
        <v>2.5460221413406128</v>
      </c>
      <c r="T17" s="41">
        <v>37820</v>
      </c>
      <c r="U17" s="44">
        <v>0.47802749867794819</v>
      </c>
      <c r="V17" s="41">
        <v>10550</v>
      </c>
      <c r="W17" s="44">
        <v>5.7156398104265406E-2</v>
      </c>
    </row>
    <row r="18" spans="1:23" x14ac:dyDescent="0.45">
      <c r="A18" s="45" t="s">
        <v>25</v>
      </c>
      <c r="B18" s="40">
        <v>9877473</v>
      </c>
      <c r="C18" s="40">
        <v>8173653</v>
      </c>
      <c r="D18" s="40">
        <v>4103151</v>
      </c>
      <c r="E18" s="41">
        <v>4070502</v>
      </c>
      <c r="F18" s="46">
        <v>1702888</v>
      </c>
      <c r="G18" s="41">
        <v>853237</v>
      </c>
      <c r="H18" s="41">
        <v>849651</v>
      </c>
      <c r="I18" s="41">
        <v>814</v>
      </c>
      <c r="J18" s="41">
        <v>370</v>
      </c>
      <c r="K18" s="41">
        <v>444</v>
      </c>
      <c r="L18" s="69">
        <v>118</v>
      </c>
      <c r="M18" s="69">
        <v>115</v>
      </c>
      <c r="N18" s="69">
        <v>3</v>
      </c>
      <c r="O18" s="42"/>
      <c r="P18" s="41">
        <v>8816645</v>
      </c>
      <c r="Q18" s="43">
        <v>0.92707067144021338</v>
      </c>
      <c r="R18" s="47">
        <v>643300</v>
      </c>
      <c r="S18" s="43">
        <v>2.6471133219337788</v>
      </c>
      <c r="T18" s="41">
        <v>4560</v>
      </c>
      <c r="U18" s="44">
        <v>0.17850877192982456</v>
      </c>
      <c r="V18" s="41">
        <v>2990</v>
      </c>
      <c r="W18" s="44">
        <v>3.9464882943143813E-2</v>
      </c>
    </row>
    <row r="19" spans="1:23" x14ac:dyDescent="0.45">
      <c r="A19" s="45" t="s">
        <v>26</v>
      </c>
      <c r="B19" s="40">
        <v>21279159</v>
      </c>
      <c r="C19" s="40">
        <v>15901593</v>
      </c>
      <c r="D19" s="40">
        <v>7983048</v>
      </c>
      <c r="E19" s="41">
        <v>7918545</v>
      </c>
      <c r="F19" s="46">
        <v>5362551</v>
      </c>
      <c r="G19" s="41">
        <v>2690044</v>
      </c>
      <c r="H19" s="41">
        <v>2672507</v>
      </c>
      <c r="I19" s="41">
        <v>13630</v>
      </c>
      <c r="J19" s="41">
        <v>6759</v>
      </c>
      <c r="K19" s="41">
        <v>6871</v>
      </c>
      <c r="L19" s="69">
        <v>1385</v>
      </c>
      <c r="M19" s="69">
        <v>1355</v>
      </c>
      <c r="N19" s="69">
        <v>30</v>
      </c>
      <c r="O19" s="42"/>
      <c r="P19" s="41">
        <v>17678890</v>
      </c>
      <c r="Q19" s="43">
        <v>0.89946783989266299</v>
      </c>
      <c r="R19" s="47">
        <v>10134850</v>
      </c>
      <c r="S19" s="43">
        <v>0.52911991790702373</v>
      </c>
      <c r="T19" s="41">
        <v>43740</v>
      </c>
      <c r="U19" s="44">
        <v>0.31161408321902151</v>
      </c>
      <c r="V19" s="41">
        <v>17210</v>
      </c>
      <c r="W19" s="44">
        <v>8.0476467170249852E-2</v>
      </c>
    </row>
    <row r="20" spans="1:23" x14ac:dyDescent="0.45">
      <c r="A20" s="45" t="s">
        <v>27</v>
      </c>
      <c r="B20" s="40">
        <v>14370880</v>
      </c>
      <c r="C20" s="40">
        <v>11028059</v>
      </c>
      <c r="D20" s="40">
        <v>5533003</v>
      </c>
      <c r="E20" s="41">
        <v>5495056</v>
      </c>
      <c r="F20" s="46">
        <v>3336067</v>
      </c>
      <c r="G20" s="41">
        <v>1671254</v>
      </c>
      <c r="H20" s="41">
        <v>1664813</v>
      </c>
      <c r="I20" s="41">
        <v>6094</v>
      </c>
      <c r="J20" s="41">
        <v>3053</v>
      </c>
      <c r="K20" s="41">
        <v>3041</v>
      </c>
      <c r="L20" s="69">
        <v>660</v>
      </c>
      <c r="M20" s="69">
        <v>651</v>
      </c>
      <c r="N20" s="69">
        <v>9</v>
      </c>
      <c r="O20" s="42"/>
      <c r="P20" s="41">
        <v>11882835</v>
      </c>
      <c r="Q20" s="43">
        <v>0.9280663242399646</v>
      </c>
      <c r="R20" s="47">
        <v>1939900</v>
      </c>
      <c r="S20" s="43">
        <v>1.7197108098355585</v>
      </c>
      <c r="T20" s="41">
        <v>11640</v>
      </c>
      <c r="U20" s="44">
        <v>0.52353951890034367</v>
      </c>
      <c r="V20" s="41">
        <v>8420</v>
      </c>
      <c r="W20" s="44">
        <v>7.8384798099762468E-2</v>
      </c>
    </row>
    <row r="21" spans="1:23" x14ac:dyDescent="0.45">
      <c r="A21" s="45" t="s">
        <v>28</v>
      </c>
      <c r="B21" s="40">
        <v>3547064</v>
      </c>
      <c r="C21" s="40">
        <v>2975454</v>
      </c>
      <c r="D21" s="40">
        <v>1492965</v>
      </c>
      <c r="E21" s="41">
        <v>1482489</v>
      </c>
      <c r="F21" s="46">
        <v>571493</v>
      </c>
      <c r="G21" s="41">
        <v>286708</v>
      </c>
      <c r="H21" s="41">
        <v>284785</v>
      </c>
      <c r="I21" s="41">
        <v>77</v>
      </c>
      <c r="J21" s="41">
        <v>35</v>
      </c>
      <c r="K21" s="41">
        <v>42</v>
      </c>
      <c r="L21" s="69">
        <v>40</v>
      </c>
      <c r="M21" s="69">
        <v>31</v>
      </c>
      <c r="N21" s="69">
        <v>9</v>
      </c>
      <c r="O21" s="42"/>
      <c r="P21" s="41">
        <v>3293905</v>
      </c>
      <c r="Q21" s="43">
        <v>0.90332113403392023</v>
      </c>
      <c r="R21" s="47">
        <v>584800</v>
      </c>
      <c r="S21" s="43">
        <v>0.97724521203830372</v>
      </c>
      <c r="T21" s="41">
        <v>340</v>
      </c>
      <c r="U21" s="44">
        <v>0.22647058823529412</v>
      </c>
      <c r="V21" s="41">
        <v>2080</v>
      </c>
      <c r="W21" s="44">
        <v>1.9230769230769232E-2</v>
      </c>
    </row>
    <row r="22" spans="1:23" x14ac:dyDescent="0.45">
      <c r="A22" s="45" t="s">
        <v>29</v>
      </c>
      <c r="B22" s="40">
        <v>1676661</v>
      </c>
      <c r="C22" s="40">
        <v>1490409</v>
      </c>
      <c r="D22" s="40">
        <v>747308</v>
      </c>
      <c r="E22" s="41">
        <v>743101</v>
      </c>
      <c r="F22" s="46">
        <v>186024</v>
      </c>
      <c r="G22" s="41">
        <v>93230</v>
      </c>
      <c r="H22" s="41">
        <v>92794</v>
      </c>
      <c r="I22" s="41">
        <v>216</v>
      </c>
      <c r="J22" s="41">
        <v>108</v>
      </c>
      <c r="K22" s="41">
        <v>108</v>
      </c>
      <c r="L22" s="69">
        <v>12</v>
      </c>
      <c r="M22" s="69">
        <v>11</v>
      </c>
      <c r="N22" s="69">
        <v>1</v>
      </c>
      <c r="O22" s="42"/>
      <c r="P22" s="41">
        <v>1611720</v>
      </c>
      <c r="Q22" s="43">
        <v>0.92473196336832697</v>
      </c>
      <c r="R22" s="47">
        <v>176600</v>
      </c>
      <c r="S22" s="43">
        <v>1.0533635334088336</v>
      </c>
      <c r="T22" s="41">
        <v>540</v>
      </c>
      <c r="U22" s="44">
        <v>0.4</v>
      </c>
      <c r="V22" s="41">
        <v>180</v>
      </c>
      <c r="W22" s="44">
        <v>6.6666666666666666E-2</v>
      </c>
    </row>
    <row r="23" spans="1:23" x14ac:dyDescent="0.45">
      <c r="A23" s="45" t="s">
        <v>30</v>
      </c>
      <c r="B23" s="40">
        <v>1735293</v>
      </c>
      <c r="C23" s="40">
        <v>1528732</v>
      </c>
      <c r="D23" s="40">
        <v>766943</v>
      </c>
      <c r="E23" s="41">
        <v>761789</v>
      </c>
      <c r="F23" s="46">
        <v>205538</v>
      </c>
      <c r="G23" s="41">
        <v>103118</v>
      </c>
      <c r="H23" s="41">
        <v>102420</v>
      </c>
      <c r="I23" s="41">
        <v>1009</v>
      </c>
      <c r="J23" s="41">
        <v>503</v>
      </c>
      <c r="K23" s="41">
        <v>506</v>
      </c>
      <c r="L23" s="69">
        <v>14</v>
      </c>
      <c r="M23" s="69">
        <v>13</v>
      </c>
      <c r="N23" s="69">
        <v>1</v>
      </c>
      <c r="O23" s="42"/>
      <c r="P23" s="41">
        <v>1620330</v>
      </c>
      <c r="Q23" s="43">
        <v>0.94346954015540041</v>
      </c>
      <c r="R23" s="47">
        <v>220900</v>
      </c>
      <c r="S23" s="43">
        <v>0.93045722046174739</v>
      </c>
      <c r="T23" s="41">
        <v>1180</v>
      </c>
      <c r="U23" s="44">
        <v>0.85508474576271187</v>
      </c>
      <c r="V23" s="41">
        <v>400</v>
      </c>
      <c r="W23" s="44">
        <v>3.5000000000000003E-2</v>
      </c>
    </row>
    <row r="24" spans="1:23" x14ac:dyDescent="0.45">
      <c r="A24" s="45" t="s">
        <v>31</v>
      </c>
      <c r="B24" s="40">
        <v>1194447</v>
      </c>
      <c r="C24" s="40">
        <v>1051583</v>
      </c>
      <c r="D24" s="40">
        <v>527538</v>
      </c>
      <c r="E24" s="41">
        <v>524045</v>
      </c>
      <c r="F24" s="46">
        <v>142743</v>
      </c>
      <c r="G24" s="41">
        <v>71614</v>
      </c>
      <c r="H24" s="41">
        <v>71129</v>
      </c>
      <c r="I24" s="41">
        <v>63</v>
      </c>
      <c r="J24" s="41">
        <v>21</v>
      </c>
      <c r="K24" s="41">
        <v>42</v>
      </c>
      <c r="L24" s="69">
        <v>58</v>
      </c>
      <c r="M24" s="69">
        <v>55</v>
      </c>
      <c r="N24" s="69">
        <v>3</v>
      </c>
      <c r="O24" s="42"/>
      <c r="P24" s="41">
        <v>1125370</v>
      </c>
      <c r="Q24" s="43">
        <v>0.93443311977394106</v>
      </c>
      <c r="R24" s="47">
        <v>145200</v>
      </c>
      <c r="S24" s="43">
        <v>0.98307851239669419</v>
      </c>
      <c r="T24" s="41">
        <v>140</v>
      </c>
      <c r="U24" s="44">
        <v>0.45</v>
      </c>
      <c r="V24" s="41">
        <v>2180</v>
      </c>
      <c r="W24" s="44">
        <v>2.6605504587155965E-2</v>
      </c>
    </row>
    <row r="25" spans="1:23" x14ac:dyDescent="0.45">
      <c r="A25" s="45" t="s">
        <v>32</v>
      </c>
      <c r="B25" s="40">
        <v>1274094</v>
      </c>
      <c r="C25" s="40">
        <v>1124043</v>
      </c>
      <c r="D25" s="40">
        <v>563718</v>
      </c>
      <c r="E25" s="41">
        <v>560325</v>
      </c>
      <c r="F25" s="46">
        <v>149993</v>
      </c>
      <c r="G25" s="41">
        <v>75249</v>
      </c>
      <c r="H25" s="41">
        <v>74744</v>
      </c>
      <c r="I25" s="41">
        <v>32</v>
      </c>
      <c r="J25" s="41">
        <v>12</v>
      </c>
      <c r="K25" s="41">
        <v>20</v>
      </c>
      <c r="L25" s="69">
        <v>26</v>
      </c>
      <c r="M25" s="69">
        <v>26</v>
      </c>
      <c r="N25" s="69">
        <v>0</v>
      </c>
      <c r="O25" s="42"/>
      <c r="P25" s="41">
        <v>1271190</v>
      </c>
      <c r="Q25" s="43">
        <v>0.88424468411488444</v>
      </c>
      <c r="R25" s="47">
        <v>139400</v>
      </c>
      <c r="S25" s="43">
        <v>1.0759899569583931</v>
      </c>
      <c r="T25" s="41">
        <v>380</v>
      </c>
      <c r="U25" s="44">
        <v>8.4210526315789472E-2</v>
      </c>
      <c r="V25" s="41">
        <v>3280</v>
      </c>
      <c r="W25" s="44">
        <v>7.926829268292683E-3</v>
      </c>
    </row>
    <row r="26" spans="1:23" x14ac:dyDescent="0.45">
      <c r="A26" s="45" t="s">
        <v>33</v>
      </c>
      <c r="B26" s="40">
        <v>3239548</v>
      </c>
      <c r="C26" s="40">
        <v>2949170</v>
      </c>
      <c r="D26" s="40">
        <v>1479352</v>
      </c>
      <c r="E26" s="41">
        <v>1469818</v>
      </c>
      <c r="F26" s="46">
        <v>290231</v>
      </c>
      <c r="G26" s="41">
        <v>145657</v>
      </c>
      <c r="H26" s="41">
        <v>144574</v>
      </c>
      <c r="I26" s="41">
        <v>121</v>
      </c>
      <c r="J26" s="41">
        <v>55</v>
      </c>
      <c r="K26" s="41">
        <v>66</v>
      </c>
      <c r="L26" s="69">
        <v>26</v>
      </c>
      <c r="M26" s="69">
        <v>26</v>
      </c>
      <c r="N26" s="69">
        <v>0</v>
      </c>
      <c r="O26" s="42"/>
      <c r="P26" s="41">
        <v>3174370</v>
      </c>
      <c r="Q26" s="43">
        <v>0.9290567892211683</v>
      </c>
      <c r="R26" s="47">
        <v>268100</v>
      </c>
      <c r="S26" s="43">
        <v>1.0825475568817606</v>
      </c>
      <c r="T26" s="41">
        <v>140</v>
      </c>
      <c r="U26" s="44">
        <v>0.86428571428571432</v>
      </c>
      <c r="V26" s="41">
        <v>5190</v>
      </c>
      <c r="W26" s="44">
        <v>5.0096339113680152E-3</v>
      </c>
    </row>
    <row r="27" spans="1:23" x14ac:dyDescent="0.45">
      <c r="A27" s="45" t="s">
        <v>34</v>
      </c>
      <c r="B27" s="40">
        <v>3121150</v>
      </c>
      <c r="C27" s="40">
        <v>2780150</v>
      </c>
      <c r="D27" s="40">
        <v>1393005</v>
      </c>
      <c r="E27" s="41">
        <v>1387145</v>
      </c>
      <c r="F27" s="46">
        <v>338836</v>
      </c>
      <c r="G27" s="41">
        <v>170562</v>
      </c>
      <c r="H27" s="41">
        <v>168274</v>
      </c>
      <c r="I27" s="41">
        <v>2132</v>
      </c>
      <c r="J27" s="41">
        <v>1065</v>
      </c>
      <c r="K27" s="41">
        <v>1067</v>
      </c>
      <c r="L27" s="69">
        <v>32</v>
      </c>
      <c r="M27" s="69">
        <v>32</v>
      </c>
      <c r="N27" s="69">
        <v>0</v>
      </c>
      <c r="O27" s="42"/>
      <c r="P27" s="41">
        <v>3040725</v>
      </c>
      <c r="Q27" s="43">
        <v>0.91430497660919685</v>
      </c>
      <c r="R27" s="47">
        <v>279600</v>
      </c>
      <c r="S27" s="43">
        <v>1.2118597997138769</v>
      </c>
      <c r="T27" s="41">
        <v>2680</v>
      </c>
      <c r="U27" s="44">
        <v>0.79552238805970155</v>
      </c>
      <c r="V27" s="41">
        <v>200</v>
      </c>
      <c r="W27" s="44">
        <v>0.16</v>
      </c>
    </row>
    <row r="28" spans="1:23" x14ac:dyDescent="0.45">
      <c r="A28" s="45" t="s">
        <v>35</v>
      </c>
      <c r="B28" s="40">
        <v>5926786</v>
      </c>
      <c r="C28" s="40">
        <v>5144422</v>
      </c>
      <c r="D28" s="40">
        <v>2580916</v>
      </c>
      <c r="E28" s="41">
        <v>2563506</v>
      </c>
      <c r="F28" s="46">
        <v>782085</v>
      </c>
      <c r="G28" s="41">
        <v>392022</v>
      </c>
      <c r="H28" s="41">
        <v>390063</v>
      </c>
      <c r="I28" s="41">
        <v>201</v>
      </c>
      <c r="J28" s="41">
        <v>94</v>
      </c>
      <c r="K28" s="41">
        <v>107</v>
      </c>
      <c r="L28" s="69">
        <v>78</v>
      </c>
      <c r="M28" s="69">
        <v>74</v>
      </c>
      <c r="N28" s="69">
        <v>4</v>
      </c>
      <c r="O28" s="42"/>
      <c r="P28" s="41">
        <v>5396620</v>
      </c>
      <c r="Q28" s="43">
        <v>0.95326741553046168</v>
      </c>
      <c r="R28" s="47">
        <v>752600</v>
      </c>
      <c r="S28" s="43">
        <v>1.0391775179378155</v>
      </c>
      <c r="T28" s="41">
        <v>1160</v>
      </c>
      <c r="U28" s="44">
        <v>0.17327586206896553</v>
      </c>
      <c r="V28" s="41">
        <v>19580</v>
      </c>
      <c r="W28" s="44">
        <v>3.9836567926455563E-3</v>
      </c>
    </row>
    <row r="29" spans="1:23" x14ac:dyDescent="0.45">
      <c r="A29" s="45" t="s">
        <v>36</v>
      </c>
      <c r="B29" s="40">
        <v>11228797</v>
      </c>
      <c r="C29" s="40">
        <v>8795078</v>
      </c>
      <c r="D29" s="40">
        <v>4411080</v>
      </c>
      <c r="E29" s="41">
        <v>4383998</v>
      </c>
      <c r="F29" s="46">
        <v>2432924</v>
      </c>
      <c r="G29" s="41">
        <v>1220351</v>
      </c>
      <c r="H29" s="41">
        <v>1212573</v>
      </c>
      <c r="I29" s="41">
        <v>735</v>
      </c>
      <c r="J29" s="41">
        <v>330</v>
      </c>
      <c r="K29" s="41">
        <v>405</v>
      </c>
      <c r="L29" s="69">
        <v>60</v>
      </c>
      <c r="M29" s="69">
        <v>59</v>
      </c>
      <c r="N29" s="69">
        <v>1</v>
      </c>
      <c r="O29" s="42"/>
      <c r="P29" s="41">
        <v>10122810</v>
      </c>
      <c r="Q29" s="43">
        <v>0.86883760536846977</v>
      </c>
      <c r="R29" s="47">
        <v>2709900</v>
      </c>
      <c r="S29" s="43">
        <v>0.89779106240082662</v>
      </c>
      <c r="T29" s="41">
        <v>1540</v>
      </c>
      <c r="U29" s="44">
        <v>0.47727272727272729</v>
      </c>
      <c r="V29" s="41">
        <v>1140</v>
      </c>
      <c r="W29" s="44">
        <v>5.2631578947368418E-2</v>
      </c>
    </row>
    <row r="30" spans="1:23" x14ac:dyDescent="0.45">
      <c r="A30" s="45" t="s">
        <v>37</v>
      </c>
      <c r="B30" s="40">
        <v>2772541</v>
      </c>
      <c r="C30" s="40">
        <v>2500425</v>
      </c>
      <c r="D30" s="40">
        <v>1253867</v>
      </c>
      <c r="E30" s="41">
        <v>1246558</v>
      </c>
      <c r="F30" s="46">
        <v>271570</v>
      </c>
      <c r="G30" s="41">
        <v>136418</v>
      </c>
      <c r="H30" s="41">
        <v>135152</v>
      </c>
      <c r="I30" s="41">
        <v>518</v>
      </c>
      <c r="J30" s="41">
        <v>258</v>
      </c>
      <c r="K30" s="41">
        <v>260</v>
      </c>
      <c r="L30" s="69">
        <v>28</v>
      </c>
      <c r="M30" s="69">
        <v>27</v>
      </c>
      <c r="N30" s="69">
        <v>1</v>
      </c>
      <c r="O30" s="42"/>
      <c r="P30" s="41">
        <v>2667815</v>
      </c>
      <c r="Q30" s="43">
        <v>0.93725576923437348</v>
      </c>
      <c r="R30" s="47">
        <v>239400</v>
      </c>
      <c r="S30" s="43">
        <v>1.1343776106934003</v>
      </c>
      <c r="T30" s="41">
        <v>880</v>
      </c>
      <c r="U30" s="44">
        <v>0.58863636363636362</v>
      </c>
      <c r="V30" s="41">
        <v>410</v>
      </c>
      <c r="W30" s="44">
        <v>6.8292682926829273E-2</v>
      </c>
    </row>
    <row r="31" spans="1:23" x14ac:dyDescent="0.45">
      <c r="A31" s="45" t="s">
        <v>38</v>
      </c>
      <c r="B31" s="40">
        <v>2181067</v>
      </c>
      <c r="C31" s="40">
        <v>1812293</v>
      </c>
      <c r="D31" s="40">
        <v>909338</v>
      </c>
      <c r="E31" s="41">
        <v>902955</v>
      </c>
      <c r="F31" s="46">
        <v>368663</v>
      </c>
      <c r="G31" s="41">
        <v>184716</v>
      </c>
      <c r="H31" s="41">
        <v>183947</v>
      </c>
      <c r="I31" s="41">
        <v>94</v>
      </c>
      <c r="J31" s="41">
        <v>45</v>
      </c>
      <c r="K31" s="41">
        <v>49</v>
      </c>
      <c r="L31" s="69">
        <v>17</v>
      </c>
      <c r="M31" s="69">
        <v>14</v>
      </c>
      <c r="N31" s="69">
        <v>3</v>
      </c>
      <c r="O31" s="42"/>
      <c r="P31" s="41">
        <v>1916090</v>
      </c>
      <c r="Q31" s="43">
        <v>0.94582874499632064</v>
      </c>
      <c r="R31" s="47">
        <v>348300</v>
      </c>
      <c r="S31" s="43">
        <v>1.0584639678438128</v>
      </c>
      <c r="T31" s="41">
        <v>240</v>
      </c>
      <c r="U31" s="44">
        <v>0.39166666666666666</v>
      </c>
      <c r="V31" s="41">
        <v>80</v>
      </c>
      <c r="W31" s="44">
        <v>0.21249999999999999</v>
      </c>
    </row>
    <row r="32" spans="1:23" x14ac:dyDescent="0.45">
      <c r="A32" s="45" t="s">
        <v>39</v>
      </c>
      <c r="B32" s="40">
        <v>3762260</v>
      </c>
      <c r="C32" s="40">
        <v>3109496</v>
      </c>
      <c r="D32" s="40">
        <v>1559240</v>
      </c>
      <c r="E32" s="41">
        <v>1550256</v>
      </c>
      <c r="F32" s="46">
        <v>652201</v>
      </c>
      <c r="G32" s="41">
        <v>327357</v>
      </c>
      <c r="H32" s="41">
        <v>324844</v>
      </c>
      <c r="I32" s="41">
        <v>497</v>
      </c>
      <c r="J32" s="41">
        <v>250</v>
      </c>
      <c r="K32" s="41">
        <v>247</v>
      </c>
      <c r="L32" s="69">
        <v>66</v>
      </c>
      <c r="M32" s="69">
        <v>66</v>
      </c>
      <c r="N32" s="69">
        <v>0</v>
      </c>
      <c r="O32" s="42"/>
      <c r="P32" s="41">
        <v>3409695</v>
      </c>
      <c r="Q32" s="43">
        <v>0.91195722784589239</v>
      </c>
      <c r="R32" s="47">
        <v>704200</v>
      </c>
      <c r="S32" s="43">
        <v>0.92615876171542177</v>
      </c>
      <c r="T32" s="41">
        <v>1060</v>
      </c>
      <c r="U32" s="44">
        <v>0.46886792452830189</v>
      </c>
      <c r="V32" s="41">
        <v>880</v>
      </c>
      <c r="W32" s="44">
        <v>7.4999999999999997E-2</v>
      </c>
    </row>
    <row r="33" spans="1:23" x14ac:dyDescent="0.45">
      <c r="A33" s="45" t="s">
        <v>40</v>
      </c>
      <c r="B33" s="40">
        <v>12921280</v>
      </c>
      <c r="C33" s="40">
        <v>9981883</v>
      </c>
      <c r="D33" s="40">
        <v>5006613</v>
      </c>
      <c r="E33" s="41">
        <v>4975270</v>
      </c>
      <c r="F33" s="46">
        <v>2875069</v>
      </c>
      <c r="G33" s="41">
        <v>1441141</v>
      </c>
      <c r="H33" s="41">
        <v>1433928</v>
      </c>
      <c r="I33" s="41">
        <v>63914</v>
      </c>
      <c r="J33" s="41">
        <v>32157</v>
      </c>
      <c r="K33" s="41">
        <v>31757</v>
      </c>
      <c r="L33" s="69">
        <v>414</v>
      </c>
      <c r="M33" s="69">
        <v>402</v>
      </c>
      <c r="N33" s="69">
        <v>12</v>
      </c>
      <c r="O33" s="42"/>
      <c r="P33" s="41">
        <v>11521165</v>
      </c>
      <c r="Q33" s="43">
        <v>0.8663952820743388</v>
      </c>
      <c r="R33" s="47">
        <v>3481600</v>
      </c>
      <c r="S33" s="43">
        <v>0.82578957950367649</v>
      </c>
      <c r="T33" s="41">
        <v>72720</v>
      </c>
      <c r="U33" s="44">
        <v>0.87890539053905392</v>
      </c>
      <c r="V33" s="41">
        <v>21240</v>
      </c>
      <c r="W33" s="44">
        <v>1.9491525423728815E-2</v>
      </c>
    </row>
    <row r="34" spans="1:23" x14ac:dyDescent="0.45">
      <c r="A34" s="45" t="s">
        <v>41</v>
      </c>
      <c r="B34" s="40">
        <v>8307748</v>
      </c>
      <c r="C34" s="40">
        <v>6918600</v>
      </c>
      <c r="D34" s="40">
        <v>3468678</v>
      </c>
      <c r="E34" s="41">
        <v>3449922</v>
      </c>
      <c r="F34" s="46">
        <v>1387844</v>
      </c>
      <c r="G34" s="41">
        <v>696915</v>
      </c>
      <c r="H34" s="41">
        <v>690929</v>
      </c>
      <c r="I34" s="41">
        <v>1124</v>
      </c>
      <c r="J34" s="41">
        <v>546</v>
      </c>
      <c r="K34" s="41">
        <v>578</v>
      </c>
      <c r="L34" s="69">
        <v>180</v>
      </c>
      <c r="M34" s="69">
        <v>169</v>
      </c>
      <c r="N34" s="69">
        <v>11</v>
      </c>
      <c r="O34" s="42"/>
      <c r="P34" s="41">
        <v>7609375</v>
      </c>
      <c r="Q34" s="43">
        <v>0.90922053388090351</v>
      </c>
      <c r="R34" s="47">
        <v>1135400</v>
      </c>
      <c r="S34" s="43">
        <v>1.2223392636956139</v>
      </c>
      <c r="T34" s="41">
        <v>2540</v>
      </c>
      <c r="U34" s="44">
        <v>0.44251968503937006</v>
      </c>
      <c r="V34" s="41">
        <v>2080</v>
      </c>
      <c r="W34" s="44">
        <v>8.6538461538461536E-2</v>
      </c>
    </row>
    <row r="35" spans="1:23" x14ac:dyDescent="0.45">
      <c r="A35" s="45" t="s">
        <v>42</v>
      </c>
      <c r="B35" s="40">
        <v>2038043</v>
      </c>
      <c r="C35" s="40">
        <v>1815656</v>
      </c>
      <c r="D35" s="40">
        <v>910370</v>
      </c>
      <c r="E35" s="41">
        <v>905286</v>
      </c>
      <c r="F35" s="46">
        <v>222179</v>
      </c>
      <c r="G35" s="41">
        <v>111337</v>
      </c>
      <c r="H35" s="41">
        <v>110842</v>
      </c>
      <c r="I35" s="41">
        <v>206</v>
      </c>
      <c r="J35" s="41">
        <v>93</v>
      </c>
      <c r="K35" s="41">
        <v>113</v>
      </c>
      <c r="L35" s="69">
        <v>2</v>
      </c>
      <c r="M35" s="69">
        <v>2</v>
      </c>
      <c r="N35" s="69">
        <v>0</v>
      </c>
      <c r="O35" s="42"/>
      <c r="P35" s="41">
        <v>1964100</v>
      </c>
      <c r="Q35" s="43">
        <v>0.92442136347436488</v>
      </c>
      <c r="R35" s="47">
        <v>127300</v>
      </c>
      <c r="S35" s="43">
        <v>1.7453181461115475</v>
      </c>
      <c r="T35" s="41">
        <v>800</v>
      </c>
      <c r="U35" s="44">
        <v>0.25750000000000001</v>
      </c>
      <c r="V35" s="41">
        <v>2020</v>
      </c>
      <c r="W35" s="44">
        <v>9.9009900990099011E-4</v>
      </c>
    </row>
    <row r="36" spans="1:23" x14ac:dyDescent="0.45">
      <c r="A36" s="45" t="s">
        <v>43</v>
      </c>
      <c r="B36" s="40">
        <v>1388438</v>
      </c>
      <c r="C36" s="40">
        <v>1326060</v>
      </c>
      <c r="D36" s="40">
        <v>664751</v>
      </c>
      <c r="E36" s="41">
        <v>661309</v>
      </c>
      <c r="F36" s="46">
        <v>62299</v>
      </c>
      <c r="G36" s="41">
        <v>31214</v>
      </c>
      <c r="H36" s="41">
        <v>31085</v>
      </c>
      <c r="I36" s="41">
        <v>75</v>
      </c>
      <c r="J36" s="41">
        <v>39</v>
      </c>
      <c r="K36" s="41">
        <v>36</v>
      </c>
      <c r="L36" s="69">
        <v>4</v>
      </c>
      <c r="M36" s="69">
        <v>4</v>
      </c>
      <c r="N36" s="69">
        <v>0</v>
      </c>
      <c r="O36" s="42"/>
      <c r="P36" s="41">
        <v>1398645</v>
      </c>
      <c r="Q36" s="43">
        <v>0.94810334287828579</v>
      </c>
      <c r="R36" s="47">
        <v>48100</v>
      </c>
      <c r="S36" s="43">
        <v>1.2951975051975051</v>
      </c>
      <c r="T36" s="41">
        <v>160</v>
      </c>
      <c r="U36" s="44">
        <v>0.46875</v>
      </c>
      <c r="V36" s="41">
        <v>1450</v>
      </c>
      <c r="W36" s="44">
        <v>2.7586206896551722E-3</v>
      </c>
    </row>
    <row r="37" spans="1:23" x14ac:dyDescent="0.45">
      <c r="A37" s="45" t="s">
        <v>44</v>
      </c>
      <c r="B37" s="40">
        <v>817118</v>
      </c>
      <c r="C37" s="40">
        <v>717049</v>
      </c>
      <c r="D37" s="40">
        <v>359671</v>
      </c>
      <c r="E37" s="41">
        <v>357378</v>
      </c>
      <c r="F37" s="46">
        <v>99980</v>
      </c>
      <c r="G37" s="41">
        <v>50182</v>
      </c>
      <c r="H37" s="41">
        <v>49798</v>
      </c>
      <c r="I37" s="41">
        <v>63</v>
      </c>
      <c r="J37" s="41">
        <v>30</v>
      </c>
      <c r="K37" s="41">
        <v>33</v>
      </c>
      <c r="L37" s="69">
        <v>26</v>
      </c>
      <c r="M37" s="69">
        <v>25</v>
      </c>
      <c r="N37" s="69">
        <v>1</v>
      </c>
      <c r="O37" s="42"/>
      <c r="P37" s="41">
        <v>826860</v>
      </c>
      <c r="Q37" s="43">
        <v>0.86719517209684827</v>
      </c>
      <c r="R37" s="47">
        <v>110800</v>
      </c>
      <c r="S37" s="43">
        <v>0.90234657039711186</v>
      </c>
      <c r="T37" s="41">
        <v>440</v>
      </c>
      <c r="U37" s="44">
        <v>0.14318181818181819</v>
      </c>
      <c r="V37" s="41">
        <v>170</v>
      </c>
      <c r="W37" s="44">
        <v>0.15294117647058825</v>
      </c>
    </row>
    <row r="38" spans="1:23" x14ac:dyDescent="0.45">
      <c r="A38" s="45" t="s">
        <v>45</v>
      </c>
      <c r="B38" s="40">
        <v>1042950</v>
      </c>
      <c r="C38" s="40">
        <v>987430</v>
      </c>
      <c r="D38" s="40">
        <v>495430</v>
      </c>
      <c r="E38" s="41">
        <v>492000</v>
      </c>
      <c r="F38" s="46">
        <v>55386</v>
      </c>
      <c r="G38" s="41">
        <v>27778</v>
      </c>
      <c r="H38" s="41">
        <v>27608</v>
      </c>
      <c r="I38" s="41">
        <v>114</v>
      </c>
      <c r="J38" s="41">
        <v>54</v>
      </c>
      <c r="K38" s="41">
        <v>60</v>
      </c>
      <c r="L38" s="69">
        <v>20</v>
      </c>
      <c r="M38" s="69">
        <v>17</v>
      </c>
      <c r="N38" s="69">
        <v>3</v>
      </c>
      <c r="O38" s="42"/>
      <c r="P38" s="41">
        <v>1077500</v>
      </c>
      <c r="Q38" s="43">
        <v>0.91640835266821341</v>
      </c>
      <c r="R38" s="47">
        <v>47400</v>
      </c>
      <c r="S38" s="43">
        <v>1.1684810126582279</v>
      </c>
      <c r="T38" s="41">
        <v>780</v>
      </c>
      <c r="U38" s="44">
        <v>0.14615384615384616</v>
      </c>
      <c r="V38" s="41">
        <v>100</v>
      </c>
      <c r="W38" s="44">
        <v>0.2</v>
      </c>
    </row>
    <row r="39" spans="1:23" x14ac:dyDescent="0.45">
      <c r="A39" s="45" t="s">
        <v>46</v>
      </c>
      <c r="B39" s="40">
        <v>2754099</v>
      </c>
      <c r="C39" s="40">
        <v>2420363</v>
      </c>
      <c r="D39" s="40">
        <v>1214315</v>
      </c>
      <c r="E39" s="41">
        <v>1206048</v>
      </c>
      <c r="F39" s="46">
        <v>333368</v>
      </c>
      <c r="G39" s="41">
        <v>167346</v>
      </c>
      <c r="H39" s="41">
        <v>166022</v>
      </c>
      <c r="I39" s="41">
        <v>317</v>
      </c>
      <c r="J39" s="41">
        <v>153</v>
      </c>
      <c r="K39" s="41">
        <v>164</v>
      </c>
      <c r="L39" s="69">
        <v>51</v>
      </c>
      <c r="M39" s="69">
        <v>44</v>
      </c>
      <c r="N39" s="69">
        <v>7</v>
      </c>
      <c r="O39" s="42"/>
      <c r="P39" s="41">
        <v>2837130</v>
      </c>
      <c r="Q39" s="43">
        <v>0.85310260721221798</v>
      </c>
      <c r="R39" s="47">
        <v>385900</v>
      </c>
      <c r="S39" s="43">
        <v>0.86387146929256287</v>
      </c>
      <c r="T39" s="41">
        <v>720</v>
      </c>
      <c r="U39" s="44">
        <v>0.44027777777777777</v>
      </c>
      <c r="V39" s="41">
        <v>300</v>
      </c>
      <c r="W39" s="44">
        <v>0.17</v>
      </c>
    </row>
    <row r="40" spans="1:23" x14ac:dyDescent="0.45">
      <c r="A40" s="45" t="s">
        <v>47</v>
      </c>
      <c r="B40" s="40">
        <v>4141524</v>
      </c>
      <c r="C40" s="40">
        <v>3546432</v>
      </c>
      <c r="D40" s="40">
        <v>1778417</v>
      </c>
      <c r="E40" s="41">
        <v>1768015</v>
      </c>
      <c r="F40" s="46">
        <v>594969</v>
      </c>
      <c r="G40" s="41">
        <v>298534</v>
      </c>
      <c r="H40" s="41">
        <v>296435</v>
      </c>
      <c r="I40" s="41">
        <v>123</v>
      </c>
      <c r="J40" s="41">
        <v>57</v>
      </c>
      <c r="K40" s="41">
        <v>66</v>
      </c>
      <c r="L40" s="69">
        <v>0</v>
      </c>
      <c r="M40" s="69">
        <v>0</v>
      </c>
      <c r="N40" s="69">
        <v>0</v>
      </c>
      <c r="O40" s="42"/>
      <c r="P40" s="41">
        <v>3981430</v>
      </c>
      <c r="Q40" s="43">
        <v>0.89074327565723876</v>
      </c>
      <c r="R40" s="47">
        <v>616200</v>
      </c>
      <c r="S40" s="43">
        <v>0.96554527750730279</v>
      </c>
      <c r="T40" s="41">
        <v>1240</v>
      </c>
      <c r="U40" s="44">
        <v>9.9193548387096778E-2</v>
      </c>
      <c r="V40" s="41">
        <v>120</v>
      </c>
      <c r="W40" s="44">
        <v>0</v>
      </c>
    </row>
    <row r="41" spans="1:23" x14ac:dyDescent="0.45">
      <c r="A41" s="45" t="s">
        <v>48</v>
      </c>
      <c r="B41" s="40">
        <v>2033260</v>
      </c>
      <c r="C41" s="40">
        <v>1820353</v>
      </c>
      <c r="D41" s="40">
        <v>912603</v>
      </c>
      <c r="E41" s="41">
        <v>907750</v>
      </c>
      <c r="F41" s="46">
        <v>212851</v>
      </c>
      <c r="G41" s="41">
        <v>106866</v>
      </c>
      <c r="H41" s="41">
        <v>105985</v>
      </c>
      <c r="I41" s="41">
        <v>54</v>
      </c>
      <c r="J41" s="41">
        <v>29</v>
      </c>
      <c r="K41" s="41">
        <v>25</v>
      </c>
      <c r="L41" s="69">
        <v>2</v>
      </c>
      <c r="M41" s="69">
        <v>2</v>
      </c>
      <c r="N41" s="69">
        <v>0</v>
      </c>
      <c r="O41" s="42"/>
      <c r="P41" s="41">
        <v>2024075</v>
      </c>
      <c r="Q41" s="43">
        <v>0.89935056754319875</v>
      </c>
      <c r="R41" s="47">
        <v>210200</v>
      </c>
      <c r="S41" s="43">
        <v>1.0126117982873455</v>
      </c>
      <c r="T41" s="41">
        <v>420</v>
      </c>
      <c r="U41" s="44">
        <v>0.12857142857142856</v>
      </c>
      <c r="V41" s="41">
        <v>930</v>
      </c>
      <c r="W41" s="44">
        <v>2.1505376344086021E-3</v>
      </c>
    </row>
    <row r="42" spans="1:23" x14ac:dyDescent="0.45">
      <c r="A42" s="45" t="s">
        <v>49</v>
      </c>
      <c r="B42" s="40">
        <v>1093012</v>
      </c>
      <c r="C42" s="40">
        <v>940828</v>
      </c>
      <c r="D42" s="40">
        <v>471746</v>
      </c>
      <c r="E42" s="41">
        <v>469082</v>
      </c>
      <c r="F42" s="46">
        <v>152017</v>
      </c>
      <c r="G42" s="41">
        <v>76233</v>
      </c>
      <c r="H42" s="41">
        <v>75784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0.91751844393190984</v>
      </c>
      <c r="R42" s="47">
        <v>152900</v>
      </c>
      <c r="S42" s="43">
        <v>0.99422498364944412</v>
      </c>
      <c r="T42" s="41">
        <v>760</v>
      </c>
      <c r="U42" s="44">
        <v>0.21973684210526315</v>
      </c>
      <c r="V42" s="41">
        <v>2000</v>
      </c>
      <c r="W42" s="44">
        <v>0</v>
      </c>
    </row>
    <row r="43" spans="1:23" x14ac:dyDescent="0.45">
      <c r="A43" s="45" t="s">
        <v>50</v>
      </c>
      <c r="B43" s="40">
        <v>1445533</v>
      </c>
      <c r="C43" s="40">
        <v>1333273</v>
      </c>
      <c r="D43" s="40">
        <v>668676</v>
      </c>
      <c r="E43" s="41">
        <v>664597</v>
      </c>
      <c r="F43" s="46">
        <v>112086</v>
      </c>
      <c r="G43" s="41">
        <v>56132</v>
      </c>
      <c r="H43" s="41">
        <v>55954</v>
      </c>
      <c r="I43" s="41">
        <v>173</v>
      </c>
      <c r="J43" s="41">
        <v>85</v>
      </c>
      <c r="K43" s="41">
        <v>88</v>
      </c>
      <c r="L43" s="69">
        <v>1</v>
      </c>
      <c r="M43" s="69">
        <v>1</v>
      </c>
      <c r="N43" s="69">
        <v>0</v>
      </c>
      <c r="O43" s="42"/>
      <c r="P43" s="41">
        <v>1441310</v>
      </c>
      <c r="Q43" s="43">
        <v>0.92504249606260969</v>
      </c>
      <c r="R43" s="47">
        <v>102300</v>
      </c>
      <c r="S43" s="43">
        <v>1.0956598240469209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5">
      <c r="A44" s="45" t="s">
        <v>51</v>
      </c>
      <c r="B44" s="40">
        <v>2056498</v>
      </c>
      <c r="C44" s="40">
        <v>1923591</v>
      </c>
      <c r="D44" s="40">
        <v>964723</v>
      </c>
      <c r="E44" s="41">
        <v>958868</v>
      </c>
      <c r="F44" s="46">
        <v>132851</v>
      </c>
      <c r="G44" s="41">
        <v>66696</v>
      </c>
      <c r="H44" s="41">
        <v>66155</v>
      </c>
      <c r="I44" s="41">
        <v>56</v>
      </c>
      <c r="J44" s="41">
        <v>26</v>
      </c>
      <c r="K44" s="41">
        <v>30</v>
      </c>
      <c r="L44" s="69">
        <v>0</v>
      </c>
      <c r="M44" s="69">
        <v>0</v>
      </c>
      <c r="N44" s="69">
        <v>0</v>
      </c>
      <c r="O44" s="42"/>
      <c r="P44" s="41">
        <v>2095550</v>
      </c>
      <c r="Q44" s="43">
        <v>0.91794087471069652</v>
      </c>
      <c r="R44" s="47">
        <v>128400</v>
      </c>
      <c r="S44" s="43">
        <v>1.034665109034268</v>
      </c>
      <c r="T44" s="41">
        <v>100</v>
      </c>
      <c r="U44" s="44">
        <v>0.56000000000000005</v>
      </c>
      <c r="V44" s="41">
        <v>4050</v>
      </c>
      <c r="W44" s="44">
        <v>0</v>
      </c>
    </row>
    <row r="45" spans="1:23" x14ac:dyDescent="0.45">
      <c r="A45" s="45" t="s">
        <v>52</v>
      </c>
      <c r="B45" s="40">
        <v>1037489</v>
      </c>
      <c r="C45" s="40">
        <v>978576</v>
      </c>
      <c r="D45" s="40">
        <v>491631</v>
      </c>
      <c r="E45" s="41">
        <v>486945</v>
      </c>
      <c r="F45" s="46">
        <v>58828</v>
      </c>
      <c r="G45" s="41">
        <v>29582</v>
      </c>
      <c r="H45" s="41">
        <v>29246</v>
      </c>
      <c r="I45" s="41">
        <v>74</v>
      </c>
      <c r="J45" s="41">
        <v>33</v>
      </c>
      <c r="K45" s="41">
        <v>41</v>
      </c>
      <c r="L45" s="69">
        <v>11</v>
      </c>
      <c r="M45" s="69">
        <v>10</v>
      </c>
      <c r="N45" s="69">
        <v>1</v>
      </c>
      <c r="O45" s="42"/>
      <c r="P45" s="41">
        <v>1048795</v>
      </c>
      <c r="Q45" s="43">
        <v>0.93304792642985523</v>
      </c>
      <c r="R45" s="47">
        <v>55600</v>
      </c>
      <c r="S45" s="43">
        <v>1.0580575539568344</v>
      </c>
      <c r="T45" s="41">
        <v>140</v>
      </c>
      <c r="U45" s="44">
        <v>0.52857142857142858</v>
      </c>
      <c r="V45" s="41">
        <v>780</v>
      </c>
      <c r="W45" s="44">
        <v>1.4102564102564103E-2</v>
      </c>
    </row>
    <row r="46" spans="1:23" x14ac:dyDescent="0.45">
      <c r="A46" s="45" t="s">
        <v>53</v>
      </c>
      <c r="B46" s="40">
        <v>7657350</v>
      </c>
      <c r="C46" s="40">
        <v>6678095</v>
      </c>
      <c r="D46" s="40">
        <v>3354666</v>
      </c>
      <c r="E46" s="41">
        <v>3323429</v>
      </c>
      <c r="F46" s="46">
        <v>979022</v>
      </c>
      <c r="G46" s="41">
        <v>493148</v>
      </c>
      <c r="H46" s="41">
        <v>485874</v>
      </c>
      <c r="I46" s="41">
        <v>197</v>
      </c>
      <c r="J46" s="41">
        <v>94</v>
      </c>
      <c r="K46" s="41">
        <v>103</v>
      </c>
      <c r="L46" s="69">
        <v>36</v>
      </c>
      <c r="M46" s="69">
        <v>34</v>
      </c>
      <c r="N46" s="69">
        <v>2</v>
      </c>
      <c r="O46" s="42"/>
      <c r="P46" s="41">
        <v>7070230</v>
      </c>
      <c r="Q46" s="43">
        <v>0.94453716498614615</v>
      </c>
      <c r="R46" s="47">
        <v>1044200</v>
      </c>
      <c r="S46" s="43">
        <v>0.93758092319479025</v>
      </c>
      <c r="T46" s="41">
        <v>820</v>
      </c>
      <c r="U46" s="44">
        <v>0.24024390243902438</v>
      </c>
      <c r="V46" s="41">
        <v>250</v>
      </c>
      <c r="W46" s="44">
        <v>0.14399999999999999</v>
      </c>
    </row>
    <row r="47" spans="1:23" x14ac:dyDescent="0.45">
      <c r="A47" s="45" t="s">
        <v>54</v>
      </c>
      <c r="B47" s="40">
        <v>1191063</v>
      </c>
      <c r="C47" s="40">
        <v>1107508</v>
      </c>
      <c r="D47" s="40">
        <v>555477</v>
      </c>
      <c r="E47" s="41">
        <v>552031</v>
      </c>
      <c r="F47" s="46">
        <v>83538</v>
      </c>
      <c r="G47" s="41">
        <v>42081</v>
      </c>
      <c r="H47" s="41">
        <v>41457</v>
      </c>
      <c r="I47" s="41">
        <v>16</v>
      </c>
      <c r="J47" s="41">
        <v>5</v>
      </c>
      <c r="K47" s="41">
        <v>11</v>
      </c>
      <c r="L47" s="69">
        <v>1</v>
      </c>
      <c r="M47" s="69">
        <v>1</v>
      </c>
      <c r="N47" s="69">
        <v>0</v>
      </c>
      <c r="O47" s="42"/>
      <c r="P47" s="41">
        <v>1212205</v>
      </c>
      <c r="Q47" s="43">
        <v>0.91363094526090882</v>
      </c>
      <c r="R47" s="47">
        <v>74400</v>
      </c>
      <c r="S47" s="43">
        <v>1.1228225806451613</v>
      </c>
      <c r="T47" s="41">
        <v>140</v>
      </c>
      <c r="U47" s="44">
        <v>0.11428571428571428</v>
      </c>
      <c r="V47" s="41">
        <v>550</v>
      </c>
      <c r="W47" s="44">
        <v>1.8181818181818182E-3</v>
      </c>
    </row>
    <row r="48" spans="1:23" x14ac:dyDescent="0.45">
      <c r="A48" s="45" t="s">
        <v>55</v>
      </c>
      <c r="B48" s="40">
        <v>2031948</v>
      </c>
      <c r="C48" s="40">
        <v>1747202</v>
      </c>
      <c r="D48" s="40">
        <v>877412</v>
      </c>
      <c r="E48" s="41">
        <v>869790</v>
      </c>
      <c r="F48" s="46">
        <v>284716</v>
      </c>
      <c r="G48" s="41">
        <v>142653</v>
      </c>
      <c r="H48" s="41">
        <v>142063</v>
      </c>
      <c r="I48" s="41">
        <v>29</v>
      </c>
      <c r="J48" s="41">
        <v>12</v>
      </c>
      <c r="K48" s="41">
        <v>17</v>
      </c>
      <c r="L48" s="69">
        <v>1</v>
      </c>
      <c r="M48" s="69">
        <v>1</v>
      </c>
      <c r="N48" s="69">
        <v>0</v>
      </c>
      <c r="O48" s="42"/>
      <c r="P48" s="41">
        <v>1908050</v>
      </c>
      <c r="Q48" s="43">
        <v>0.91570032231859755</v>
      </c>
      <c r="R48" s="47">
        <v>288800</v>
      </c>
      <c r="S48" s="43">
        <v>0.9858587257617728</v>
      </c>
      <c r="T48" s="41">
        <v>300</v>
      </c>
      <c r="U48" s="44">
        <v>9.6666666666666665E-2</v>
      </c>
      <c r="V48" s="41">
        <v>10</v>
      </c>
      <c r="W48" s="44">
        <v>0.1</v>
      </c>
    </row>
    <row r="49" spans="1:23" x14ac:dyDescent="0.45">
      <c r="A49" s="45" t="s">
        <v>56</v>
      </c>
      <c r="B49" s="40">
        <v>2667856</v>
      </c>
      <c r="C49" s="40">
        <v>2299739</v>
      </c>
      <c r="D49" s="40">
        <v>1153588</v>
      </c>
      <c r="E49" s="41">
        <v>1146151</v>
      </c>
      <c r="F49" s="46">
        <v>367863</v>
      </c>
      <c r="G49" s="41">
        <v>184500</v>
      </c>
      <c r="H49" s="41">
        <v>183363</v>
      </c>
      <c r="I49" s="41">
        <v>252</v>
      </c>
      <c r="J49" s="41">
        <v>124</v>
      </c>
      <c r="K49" s="41">
        <v>128</v>
      </c>
      <c r="L49" s="69">
        <v>2</v>
      </c>
      <c r="M49" s="69">
        <v>2</v>
      </c>
      <c r="N49" s="69">
        <v>0</v>
      </c>
      <c r="O49" s="42"/>
      <c r="P49" s="41">
        <v>2537755</v>
      </c>
      <c r="Q49" s="43">
        <v>0.90621001633333398</v>
      </c>
      <c r="R49" s="47">
        <v>350000</v>
      </c>
      <c r="S49" s="43">
        <v>1.0510371428571428</v>
      </c>
      <c r="T49" s="41">
        <v>720</v>
      </c>
      <c r="U49" s="44">
        <v>0.35</v>
      </c>
      <c r="V49" s="41">
        <v>300</v>
      </c>
      <c r="W49" s="44">
        <v>6.6666666666666671E-3</v>
      </c>
    </row>
    <row r="50" spans="1:23" x14ac:dyDescent="0.45">
      <c r="A50" s="45" t="s">
        <v>57</v>
      </c>
      <c r="B50" s="40">
        <v>1696125</v>
      </c>
      <c r="C50" s="40">
        <v>1560323</v>
      </c>
      <c r="D50" s="40">
        <v>783453</v>
      </c>
      <c r="E50" s="41">
        <v>776870</v>
      </c>
      <c r="F50" s="46">
        <v>135666</v>
      </c>
      <c r="G50" s="41">
        <v>68043</v>
      </c>
      <c r="H50" s="41">
        <v>67623</v>
      </c>
      <c r="I50" s="41">
        <v>98</v>
      </c>
      <c r="J50" s="41">
        <v>42</v>
      </c>
      <c r="K50" s="41">
        <v>56</v>
      </c>
      <c r="L50" s="69">
        <v>38</v>
      </c>
      <c r="M50" s="69">
        <v>37</v>
      </c>
      <c r="N50" s="69">
        <v>1</v>
      </c>
      <c r="O50" s="42"/>
      <c r="P50" s="41">
        <v>1675025</v>
      </c>
      <c r="Q50" s="43">
        <v>0.93152221608632702</v>
      </c>
      <c r="R50" s="47">
        <v>125500</v>
      </c>
      <c r="S50" s="43">
        <v>1.0810039840637451</v>
      </c>
      <c r="T50" s="41">
        <v>440</v>
      </c>
      <c r="U50" s="44">
        <v>0.22272727272727272</v>
      </c>
      <c r="V50" s="41">
        <v>600</v>
      </c>
      <c r="W50" s="44">
        <v>6.3333333333333339E-2</v>
      </c>
    </row>
    <row r="51" spans="1:23" x14ac:dyDescent="0.45">
      <c r="A51" s="45" t="s">
        <v>58</v>
      </c>
      <c r="B51" s="40">
        <v>1610822</v>
      </c>
      <c r="C51" s="40">
        <v>1547740</v>
      </c>
      <c r="D51" s="40">
        <v>776886</v>
      </c>
      <c r="E51" s="41">
        <v>770854</v>
      </c>
      <c r="F51" s="46">
        <v>63054</v>
      </c>
      <c r="G51" s="41">
        <v>31618</v>
      </c>
      <c r="H51" s="41">
        <v>31436</v>
      </c>
      <c r="I51" s="41">
        <v>27</v>
      </c>
      <c r="J51" s="41">
        <v>10</v>
      </c>
      <c r="K51" s="41">
        <v>17</v>
      </c>
      <c r="L51" s="69">
        <v>1</v>
      </c>
      <c r="M51" s="69">
        <v>1</v>
      </c>
      <c r="N51" s="69">
        <v>0</v>
      </c>
      <c r="O51" s="42"/>
      <c r="P51" s="41">
        <v>1622295</v>
      </c>
      <c r="Q51" s="43">
        <v>0.95404350010324879</v>
      </c>
      <c r="R51" s="47">
        <v>55600</v>
      </c>
      <c r="S51" s="43">
        <v>1.1340647482014388</v>
      </c>
      <c r="T51" s="41">
        <v>300</v>
      </c>
      <c r="U51" s="44">
        <v>0.09</v>
      </c>
      <c r="V51" s="41">
        <v>140</v>
      </c>
      <c r="W51" s="44">
        <v>7.1428571428571426E-3</v>
      </c>
    </row>
    <row r="52" spans="1:23" x14ac:dyDescent="0.45">
      <c r="A52" s="45" t="s">
        <v>59</v>
      </c>
      <c r="B52" s="40">
        <v>2412098</v>
      </c>
      <c r="C52" s="40">
        <v>2212590</v>
      </c>
      <c r="D52" s="40">
        <v>1111073</v>
      </c>
      <c r="E52" s="41">
        <v>1101517</v>
      </c>
      <c r="F52" s="46">
        <v>199274</v>
      </c>
      <c r="G52" s="41">
        <v>100027</v>
      </c>
      <c r="H52" s="41">
        <v>99247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0.9190748563809239</v>
      </c>
      <c r="R52" s="47">
        <v>197100</v>
      </c>
      <c r="S52" s="43">
        <v>1.0110299340436326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1961770</v>
      </c>
      <c r="C53" s="40">
        <v>1682364</v>
      </c>
      <c r="D53" s="40">
        <v>846163</v>
      </c>
      <c r="E53" s="41">
        <v>836201</v>
      </c>
      <c r="F53" s="46">
        <v>278910</v>
      </c>
      <c r="G53" s="41">
        <v>140256</v>
      </c>
      <c r="H53" s="41">
        <v>138654</v>
      </c>
      <c r="I53" s="41">
        <v>485</v>
      </c>
      <c r="J53" s="41">
        <v>242</v>
      </c>
      <c r="K53" s="41">
        <v>243</v>
      </c>
      <c r="L53" s="69">
        <v>11</v>
      </c>
      <c r="M53" s="69">
        <v>10</v>
      </c>
      <c r="N53" s="69">
        <v>1</v>
      </c>
      <c r="O53" s="42"/>
      <c r="P53" s="41">
        <v>1955425</v>
      </c>
      <c r="Q53" s="43">
        <v>0.86035721134791665</v>
      </c>
      <c r="R53" s="47">
        <v>305500</v>
      </c>
      <c r="S53" s="43">
        <v>0.91296235679214399</v>
      </c>
      <c r="T53" s="41">
        <v>1260</v>
      </c>
      <c r="U53" s="44">
        <v>0.38492063492063494</v>
      </c>
      <c r="V53" s="41">
        <v>2000</v>
      </c>
      <c r="W53" s="44">
        <v>5.4999999999999997E-3</v>
      </c>
    </row>
    <row r="55" spans="1:23" x14ac:dyDescent="0.45">
      <c r="A55" s="114" t="s">
        <v>134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135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136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137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138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139</v>
      </c>
    </row>
    <row r="61" spans="1:23" x14ac:dyDescent="0.45">
      <c r="A61" s="22" t="s">
        <v>140</v>
      </c>
    </row>
  </sheetData>
  <mergeCells count="18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141</v>
      </c>
    </row>
    <row r="2" spans="1:6" x14ac:dyDescent="0.45">
      <c r="D2" s="49" t="s">
        <v>142</v>
      </c>
    </row>
    <row r="3" spans="1:6" ht="36" x14ac:dyDescent="0.45">
      <c r="A3" s="45" t="s">
        <v>3</v>
      </c>
      <c r="B3" s="39" t="s">
        <v>143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144</v>
      </c>
    </row>
    <row r="54" spans="1:4" x14ac:dyDescent="0.45">
      <c r="A54" t="s">
        <v>145</v>
      </c>
    </row>
    <row r="55" spans="1:4" x14ac:dyDescent="0.45">
      <c r="A55" t="s">
        <v>146</v>
      </c>
    </row>
    <row r="56" spans="1:4" x14ac:dyDescent="0.45">
      <c r="A56" t="s">
        <v>147</v>
      </c>
    </row>
    <row r="57" spans="1:4" x14ac:dyDescent="0.45">
      <c r="A57" s="22" t="s">
        <v>148</v>
      </c>
    </row>
    <row r="58" spans="1:4" x14ac:dyDescent="0.45">
      <c r="A58" t="s">
        <v>149</v>
      </c>
    </row>
    <row r="59" spans="1:4" x14ac:dyDescent="0.45">
      <c r="A59" t="s">
        <v>150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DIGI-808455956-3862015</_dlc_DocId>
    <_dlc_DocIdUrl xmlns="89559dea-130d-4237-8e78-1ce7f44b9a24">
      <Url>https://digitalgojp.sharepoint.com/sites/digi_portal/_layouts/15/DocIdRedir.aspx?ID=DIGI-808455956-3862015</Url>
      <Description>DIGI-808455956-3862015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526D05C-DD20-45E0-89B9-BE378E098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2022-06-20T04:11:39Z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2baf8251-5e1a-440d-a48d-82971b830fe2</vt:lpwstr>
  </property>
  <property fmtid="{D5CDD505-2E9C-101B-9397-08002B2CF9AE}" pid="4" name="MediaServiceImageTags">
    <vt:lpwstr/>
  </property>
</Properties>
</file>