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8280" yWindow="-120" windowWidth="38640" windowHeight="212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総接種回数!$A$1:$K$61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1" l="1"/>
  <c r="K7" i="11"/>
  <c r="I7" i="11"/>
  <c r="Q2" i="12"/>
  <c r="K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 s="1"/>
  <c r="D4" i="13"/>
  <c r="C4" i="13"/>
  <c r="G54" i="11"/>
  <c r="H54" i="11" s="1"/>
  <c r="G53" i="11"/>
  <c r="H53" i="11" s="1"/>
  <c r="G52" i="11"/>
  <c r="H52" i="11" s="1"/>
  <c r="G51" i="11"/>
  <c r="H51" i="11" s="1"/>
  <c r="G50" i="11"/>
  <c r="H50" i="11" s="1"/>
  <c r="G49" i="11"/>
  <c r="H49" i="11" s="1"/>
  <c r="G48" i="11"/>
  <c r="G47" i="11"/>
  <c r="G46" i="11"/>
  <c r="H46" i="11" s="1"/>
  <c r="G45" i="11"/>
  <c r="H45" i="11" s="1"/>
  <c r="G44" i="11"/>
  <c r="H44" i="11" s="1"/>
  <c r="G43" i="11"/>
  <c r="H43" i="11" s="1"/>
  <c r="G42" i="11"/>
  <c r="H42" i="11" s="1"/>
  <c r="G41" i="11"/>
  <c r="H41" i="11" s="1"/>
  <c r="G40" i="11"/>
  <c r="G39" i="11"/>
  <c r="G38" i="11"/>
  <c r="H38" i="11" s="1"/>
  <c r="G37" i="11"/>
  <c r="H37" i="11" s="1"/>
  <c r="G36" i="11"/>
  <c r="H36" i="11" s="1"/>
  <c r="G35" i="11"/>
  <c r="G34" i="11"/>
  <c r="H34" i="11" s="1"/>
  <c r="G33" i="11"/>
  <c r="H33" i="11" s="1"/>
  <c r="G32" i="11"/>
  <c r="G31" i="11"/>
  <c r="G30" i="11"/>
  <c r="H30" i="11" s="1"/>
  <c r="G29" i="11"/>
  <c r="H29" i="11" s="1"/>
  <c r="G28" i="11"/>
  <c r="H28" i="11" s="1"/>
  <c r="G27" i="11"/>
  <c r="H27" i="11" s="1"/>
  <c r="G26" i="11"/>
  <c r="H26" i="11" s="1"/>
  <c r="G25" i="11"/>
  <c r="G24" i="11"/>
  <c r="H24" i="11" s="1"/>
  <c r="G23" i="11"/>
  <c r="G22" i="11"/>
  <c r="H22" i="11" s="1"/>
  <c r="G21" i="11"/>
  <c r="H21" i="11" s="1"/>
  <c r="G20" i="11"/>
  <c r="H20" i="11" s="1"/>
  <c r="G19" i="11"/>
  <c r="G18" i="11"/>
  <c r="H18" i="11" s="1"/>
  <c r="G17" i="11"/>
  <c r="G16" i="11"/>
  <c r="H16" i="11" s="1"/>
  <c r="G15" i="1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G8" i="11"/>
  <c r="H8" i="11" s="1"/>
  <c r="O6" i="12" l="1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B31" i="11"/>
  <c r="B23" i="11"/>
  <c r="B39" i="11"/>
  <c r="B47" i="11"/>
  <c r="B30" i="1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37" i="11"/>
  <c r="B45" i="11"/>
  <c r="F8" i="11"/>
  <c r="B28" i="11"/>
  <c r="D30" i="11"/>
  <c r="D46" i="11"/>
  <c r="D54" i="11"/>
  <c r="H32" i="11"/>
  <c r="H40" i="11"/>
  <c r="H48" i="11"/>
  <c r="B33" i="11" l="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G5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<sst xmlns="http://schemas.openxmlformats.org/spreadsheetml/2006/main" count="332" uniqueCount="140">
  <si>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</si>
  <si>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</si>
  <si>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</si>
  <si>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</si>
  <si>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</si>
  <si>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  <rPh sb="3" eb="5">
      <t>シュウカン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</si>
  <si>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</si>
  <si>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</si>
  <si>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</si>
  <si>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</si>
  <si>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</si>
  <si>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</si>
  <si>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</si>
  <si>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</si>
  <si>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</si>
  <si>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</si>
  <si>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</si>
  <si>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</si>
  <si>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</si>
  <si>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</si>
  <si>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</si>
  <si>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</si>
  <si>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</si>
  <si>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</si>
  <si>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</si>
  <si>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</si>
  <si>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</si>
  <si>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</si>
  <si>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</si>
  <si>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</si>
  <si>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</si>
  <si>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</si>
  <si>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</si>
  <si>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</si>
  <si>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</si>
  <si>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</si>
  <si>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</si>
  <si>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</si>
  <si>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</si>
  <si>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</si>
  <si>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</si>
  <si>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</si>
  <si>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</si>
  <si>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</si>
  <si>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</si>
  <si>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</si>
  <si>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</si>
  <si>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</si>
  <si>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</si>
  <si>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</si>
  <si>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</si>
  <si>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</si>
  <si>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</si>
  <si>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</si>
  <si>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</si>
  <si>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</si>
  <si>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</si>
  <si>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</si>
  <si>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</si>
  <si>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</si>
  <si>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</si>
  <si>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</si>
  <si>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</si>
  <si>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</si>
  <si>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</si>
  <si>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</si>
  <si>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</si>
  <si>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</si>
  <si>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</si>
  <si>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</si>
  <si>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</si>
  <si>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</si>
  <si>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</si>
  <si>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</si>
  <si>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</si>
  <si>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</si>
  <si>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</si>
  <si>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</si>
  <si>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</si>
  <si>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</si>
  <si>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</si>
  <si>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</si>
  <si>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</si>
  <si>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</si>
  <si>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</si>
  <si>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</si>
  <si>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</si>
  <si>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</si>
  <si>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</si>
  <si>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</si>
  <si>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</si>
  <si>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</si>
  <si>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</si>
  <si>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</si>
  <si>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接種回数（2月28日まで）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</si>
  <si>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</si>
  <si>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</si>
  <si>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</si>
  <si>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</si>
  <si>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</si>
  <si>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</si>
  <si>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</si>
  <si>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</si>
  <si>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</si>
  <si>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</si>
  <si>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</si>
  <si>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</si>
  <si>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</si>
  <si>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</si>
  <si>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</si>
  <si>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ワクチン供給量
（2月27日まで）※4</t>
    <phoneticPr fontId="2"/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</si>
  <si>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</si>
  <si>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</si>
  <si>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</si>
  <si>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</si>
  <si>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</si>
  <si>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</si>
  <si>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</si>
  <si>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</si>
  <si>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</si>
  <si>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</si>
  <si>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</si>
  <si>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</si>
  <si>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</si>
  <si>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</si>
  <si>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</si>
  <si>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</si>
  <si>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</si>
  <si>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</si>
  <si>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</si>
  <si>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</si>
  <si>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</si>
  <si>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</si>
  <si>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</si>
  <si>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</si>
  <si>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</si>
  <si>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</si>
  <si>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</si>
  <si>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（3月1日公表時点）</t>
    <phoneticPr fontId="2"/>
  </si>
  <si>
    <t>接種回数
（2月28日まで）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</si>
</sst>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56" fontId="3" fillId="0" borderId="7" xfId="0" applyNumberFormat="1" applyFont="1" applyFill="1" applyBorder="1" applyAlignment="1">
      <alignment horizontal="center" vertical="center" wrapText="1"/>
    </xf>
    <xf numFmtId="56" fontId="3" fillId="0" borderId="8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38" fontId="11" fillId="0" borderId="0" xfId="1" applyFont="1" applyFill="1">
      <alignment vertical="center"/>
    </xf>
    <xf numFmtId="56" fontId="3" fillId="0" borderId="2" xfId="0" applyNumberFormat="1" applyFont="1" applyFill="1" applyBorder="1" applyAlignment="1">
      <alignment horizontal="center" vertical="center" wrapText="1"/>
    </xf>
    <xf numFmtId="56" fontId="3" fillId="0" borderId="2" xfId="0" applyNumberFormat="1" applyFont="1" applyFill="1" applyBorder="1" applyAlignment="1">
      <alignment horizontal="center" vertical="center"/>
    </xf>
    <xf numFmtId="38" fontId="0" fillId="0" borderId="0" xfId="1" applyFont="1" applyFill="1">
      <alignment vertical="center"/>
    </xf>
    <xf numFmtId="0" fontId="0" fillId="0" borderId="0" xfId="0" applyFill="1">
      <alignment vertical="center"/>
    </xf>
    <xf numFmtId="38" fontId="3" fillId="0" borderId="0" xfId="1" applyFont="1" applyFill="1">
      <alignment vertical="center"/>
    </xf>
    <xf numFmtId="0" fontId="3" fillId="0" borderId="0" xfId="0" applyFont="1" applyFill="1">
      <alignment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E66" sqref="E66"/>
    </sheetView>
  </sheetViews>
  <sheetFormatPr defaultRowHeight="18.75" x14ac:dyDescent="0.4"/>
  <cols>
    <col min="1" max="1" width="13.625" customWidth="1"/>
    <col min="2" max="3" width="13.625" style="1" customWidth="1"/>
    <col min="4" max="8" width="13.625" customWidth="1"/>
    <col min="10" max="10" width="10.5" bestFit="1" customWidth="1"/>
  </cols>
  <sheetData>
    <row r="1" spans="1:8" x14ac:dyDescent="0.4">
      <c r="A1" s="61" t="s">
        <v>0</v>
      </c>
      <c r="B1" s="61"/>
      <c r="C1" s="61"/>
      <c r="D1" s="61"/>
      <c r="E1" s="61"/>
      <c r="F1" s="61"/>
      <c r="G1" s="61"/>
      <c r="H1" s="61"/>
    </row>
    <row r="2" spans="1:8" x14ac:dyDescent="0.4">
      <c r="A2" s="2"/>
      <c r="B2" s="3"/>
      <c r="C2" s="3"/>
      <c r="D2" s="2"/>
      <c r="E2" s="2"/>
      <c r="F2" s="2"/>
      <c r="G2" s="2"/>
      <c r="H2" s="2"/>
    </row>
    <row r="3" spans="1:8" x14ac:dyDescent="0.4">
      <c r="A3" s="2"/>
      <c r="B3" s="3"/>
      <c r="C3" s="3"/>
      <c r="D3" s="2"/>
      <c r="E3" s="2"/>
      <c r="F3" s="2"/>
      <c r="G3" s="105"/>
      <c r="H3" s="102" t="s">
        <v>138</v>
      </c>
    </row>
    <row r="4" spans="1:8" x14ac:dyDescent="0.4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">
      <c r="A5" s="57" t="s">
        <v>2</v>
      </c>
      <c r="B5" s="62" t="s">
        <v>3</v>
      </c>
      <c r="C5" s="58" t="s">
        <v>4</v>
      </c>
      <c r="D5" s="63"/>
      <c r="E5" s="66" t="s">
        <v>5</v>
      </c>
      <c r="F5" s="67"/>
      <c r="G5" s="103">
        <v>44620</v>
      </c>
      <c r="H5" s="104"/>
    </row>
    <row r="6" spans="1:8" ht="21.75" customHeight="1" x14ac:dyDescent="0.4">
      <c r="A6" s="57"/>
      <c r="B6" s="62"/>
      <c r="C6" s="64"/>
      <c r="D6" s="65"/>
      <c r="E6" s="68" t="s">
        <v>6</v>
      </c>
      <c r="F6" s="69"/>
      <c r="G6" s="70" t="s">
        <v>7</v>
      </c>
      <c r="H6" s="71"/>
    </row>
    <row r="7" spans="1:8" ht="18.75" customHeight="1" x14ac:dyDescent="0.4">
      <c r="A7" s="57"/>
      <c r="B7" s="62"/>
      <c r="C7" s="72" t="s">
        <v>8</v>
      </c>
      <c r="D7" s="8"/>
      <c r="E7" s="56" t="s">
        <v>9</v>
      </c>
      <c r="F7" s="8"/>
      <c r="G7" s="56" t="s">
        <v>9</v>
      </c>
      <c r="H7" s="9"/>
    </row>
    <row r="8" spans="1:8" ht="18.75" customHeight="1" x14ac:dyDescent="0.4">
      <c r="A8" s="57"/>
      <c r="B8" s="62"/>
      <c r="C8" s="73"/>
      <c r="D8" s="58" t="s">
        <v>10</v>
      </c>
      <c r="E8" s="57"/>
      <c r="F8" s="58" t="s">
        <v>11</v>
      </c>
      <c r="G8" s="57"/>
      <c r="H8" s="60" t="s">
        <v>11</v>
      </c>
    </row>
    <row r="9" spans="1:8" ht="35.1" customHeight="1" x14ac:dyDescent="0.4">
      <c r="A9" s="57"/>
      <c r="B9" s="62"/>
      <c r="C9" s="73"/>
      <c r="D9" s="59"/>
      <c r="E9" s="57"/>
      <c r="F9" s="59"/>
      <c r="G9" s="57"/>
      <c r="H9" s="59"/>
    </row>
    <row r="10" spans="1:8" x14ac:dyDescent="0.4">
      <c r="A10" s="10" t="s">
        <v>12</v>
      </c>
      <c r="B10" s="20">
        <v>126645025.00000003</v>
      </c>
      <c r="C10" s="21">
        <f>SUM(C11:C57)</f>
        <v>25798735</v>
      </c>
      <c r="D10" s="11">
        <f>C10/$B10</f>
        <v>0.2037090284438729</v>
      </c>
      <c r="E10" s="21">
        <f>SUM(E11:E57)</f>
        <v>6415836</v>
      </c>
      <c r="F10" s="11">
        <f>E10/$B10</f>
        <v>5.0659992368432938E-2</v>
      </c>
      <c r="G10" s="21">
        <f>SUM(G11:G57)</f>
        <v>1339597</v>
      </c>
      <c r="H10" s="11">
        <f>G10/$B10</f>
        <v>1.0577573023496182E-2</v>
      </c>
    </row>
    <row r="11" spans="1:8" x14ac:dyDescent="0.4">
      <c r="A11" s="12" t="s">
        <v>13</v>
      </c>
      <c r="B11" s="20">
        <v>5226603</v>
      </c>
      <c r="C11" s="21">
        <v>937383</v>
      </c>
      <c r="D11" s="11">
        <f t="shared" ref="D11:D57" si="0">C11/$B11</f>
        <v>0.17934842190998629</v>
      </c>
      <c r="E11" s="21">
        <v>242143</v>
      </c>
      <c r="F11" s="11">
        <f t="shared" ref="F11:F57" si="1">E11/$B11</f>
        <v>4.6328944440585981E-2</v>
      </c>
      <c r="G11" s="21">
        <v>51026</v>
      </c>
      <c r="H11" s="11">
        <f t="shared" ref="H11:H57" si="2">G11/$B11</f>
        <v>9.7627464722306254E-3</v>
      </c>
    </row>
    <row r="12" spans="1:8" x14ac:dyDescent="0.4">
      <c r="A12" s="12" t="s">
        <v>14</v>
      </c>
      <c r="B12" s="20">
        <v>1259615</v>
      </c>
      <c r="C12" s="21">
        <v>230413</v>
      </c>
      <c r="D12" s="11">
        <f t="shared" si="0"/>
        <v>0.18292335356438277</v>
      </c>
      <c r="E12" s="21">
        <v>63149</v>
      </c>
      <c r="F12" s="11">
        <f t="shared" si="1"/>
        <v>5.0133572559869485E-2</v>
      </c>
      <c r="G12" s="21">
        <v>17139</v>
      </c>
      <c r="H12" s="11">
        <f t="shared" si="2"/>
        <v>1.3606538505813285E-2</v>
      </c>
    </row>
    <row r="13" spans="1:8" x14ac:dyDescent="0.4">
      <c r="A13" s="12" t="s">
        <v>15</v>
      </c>
      <c r="B13" s="20">
        <v>1220823</v>
      </c>
      <c r="C13" s="21">
        <v>237379</v>
      </c>
      <c r="D13" s="11">
        <f t="shared" si="0"/>
        <v>0.19444178230587073</v>
      </c>
      <c r="E13" s="21">
        <v>60924</v>
      </c>
      <c r="F13" s="11">
        <f t="shared" si="1"/>
        <v>4.9904040143411453E-2</v>
      </c>
      <c r="G13" s="21">
        <v>11958</v>
      </c>
      <c r="H13" s="11">
        <f t="shared" si="2"/>
        <v>9.7950317122138097E-3</v>
      </c>
    </row>
    <row r="14" spans="1:8" x14ac:dyDescent="0.4">
      <c r="A14" s="12" t="s">
        <v>16</v>
      </c>
      <c r="B14" s="20">
        <v>2281989</v>
      </c>
      <c r="C14" s="21">
        <v>503248</v>
      </c>
      <c r="D14" s="11">
        <f t="shared" si="0"/>
        <v>0.22053042324042754</v>
      </c>
      <c r="E14" s="21">
        <v>121680</v>
      </c>
      <c r="F14" s="11">
        <f t="shared" si="1"/>
        <v>5.3321904706814978E-2</v>
      </c>
      <c r="G14" s="21">
        <v>20244</v>
      </c>
      <c r="H14" s="11">
        <f t="shared" si="2"/>
        <v>8.8712084063507762E-3</v>
      </c>
    </row>
    <row r="15" spans="1:8" x14ac:dyDescent="0.4">
      <c r="A15" s="12" t="s">
        <v>17</v>
      </c>
      <c r="B15" s="20">
        <v>971288</v>
      </c>
      <c r="C15" s="21">
        <v>143858</v>
      </c>
      <c r="D15" s="11">
        <f t="shared" si="0"/>
        <v>0.14811055011489899</v>
      </c>
      <c r="E15" s="21">
        <v>43884</v>
      </c>
      <c r="F15" s="11">
        <f t="shared" si="1"/>
        <v>4.5181243874113548E-2</v>
      </c>
      <c r="G15" s="21">
        <v>11633</v>
      </c>
      <c r="H15" s="11">
        <f t="shared" si="2"/>
        <v>1.1976880183838367E-2</v>
      </c>
    </row>
    <row r="16" spans="1:8" x14ac:dyDescent="0.4">
      <c r="A16" s="12" t="s">
        <v>18</v>
      </c>
      <c r="B16" s="20">
        <v>1069562</v>
      </c>
      <c r="C16" s="21">
        <v>207023</v>
      </c>
      <c r="D16" s="11">
        <f t="shared" si="0"/>
        <v>0.1935586716805571</v>
      </c>
      <c r="E16" s="21">
        <v>55159</v>
      </c>
      <c r="F16" s="11">
        <f t="shared" si="1"/>
        <v>5.157157789824246E-2</v>
      </c>
      <c r="G16" s="21">
        <v>13097</v>
      </c>
      <c r="H16" s="11">
        <f t="shared" si="2"/>
        <v>1.2245199436778794E-2</v>
      </c>
    </row>
    <row r="17" spans="1:8" x14ac:dyDescent="0.4">
      <c r="A17" s="12" t="s">
        <v>19</v>
      </c>
      <c r="B17" s="20">
        <v>1862059.0000000002</v>
      </c>
      <c r="C17" s="21">
        <v>394570</v>
      </c>
      <c r="D17" s="11">
        <f t="shared" si="0"/>
        <v>0.21189983776024279</v>
      </c>
      <c r="E17" s="21">
        <v>92498</v>
      </c>
      <c r="F17" s="11">
        <f t="shared" si="1"/>
        <v>4.9675117705722527E-2</v>
      </c>
      <c r="G17" s="21">
        <v>22588</v>
      </c>
      <c r="H17" s="11">
        <f t="shared" si="2"/>
        <v>1.2130657514074472E-2</v>
      </c>
    </row>
    <row r="18" spans="1:8" x14ac:dyDescent="0.4">
      <c r="A18" s="12" t="s">
        <v>20</v>
      </c>
      <c r="B18" s="20">
        <v>2907675</v>
      </c>
      <c r="C18" s="21">
        <v>669520</v>
      </c>
      <c r="D18" s="11">
        <f t="shared" si="0"/>
        <v>0.23025957165088945</v>
      </c>
      <c r="E18" s="21">
        <v>158420</v>
      </c>
      <c r="F18" s="11">
        <f t="shared" si="1"/>
        <v>5.448339308898003E-2</v>
      </c>
      <c r="G18" s="21">
        <v>31609</v>
      </c>
      <c r="H18" s="11">
        <f t="shared" si="2"/>
        <v>1.0870884813467804E-2</v>
      </c>
    </row>
    <row r="19" spans="1:8" x14ac:dyDescent="0.4">
      <c r="A19" s="12" t="s">
        <v>21</v>
      </c>
      <c r="B19" s="20">
        <v>1955401</v>
      </c>
      <c r="C19" s="21">
        <v>414705</v>
      </c>
      <c r="D19" s="11">
        <f t="shared" si="0"/>
        <v>0.21208181851190624</v>
      </c>
      <c r="E19" s="21">
        <v>102351</v>
      </c>
      <c r="F19" s="11">
        <f t="shared" si="1"/>
        <v>5.2342716404461281E-2</v>
      </c>
      <c r="G19" s="21">
        <v>20150</v>
      </c>
      <c r="H19" s="11">
        <f t="shared" si="2"/>
        <v>1.0304791702571493E-2</v>
      </c>
    </row>
    <row r="20" spans="1:8" x14ac:dyDescent="0.4">
      <c r="A20" s="12" t="s">
        <v>22</v>
      </c>
      <c r="B20" s="20">
        <v>1958101</v>
      </c>
      <c r="C20" s="21">
        <v>466799</v>
      </c>
      <c r="D20" s="11">
        <f t="shared" si="0"/>
        <v>0.23839372943479423</v>
      </c>
      <c r="E20" s="21">
        <v>110927</v>
      </c>
      <c r="F20" s="11">
        <f t="shared" si="1"/>
        <v>5.66502953627009E-2</v>
      </c>
      <c r="G20" s="21">
        <v>21729</v>
      </c>
      <c r="H20" s="11">
        <f t="shared" si="2"/>
        <v>1.1096976100824217E-2</v>
      </c>
    </row>
    <row r="21" spans="1:8" x14ac:dyDescent="0.4">
      <c r="A21" s="12" t="s">
        <v>23</v>
      </c>
      <c r="B21" s="20">
        <v>7393799</v>
      </c>
      <c r="C21" s="21">
        <v>1442698</v>
      </c>
      <c r="D21" s="11">
        <f t="shared" si="0"/>
        <v>0.19512269673546712</v>
      </c>
      <c r="E21" s="21">
        <v>356291</v>
      </c>
      <c r="F21" s="11">
        <f t="shared" si="1"/>
        <v>4.8187812516948321E-2</v>
      </c>
      <c r="G21" s="21">
        <v>73362</v>
      </c>
      <c r="H21" s="11">
        <f t="shared" si="2"/>
        <v>9.9220982339390078E-3</v>
      </c>
    </row>
    <row r="22" spans="1:8" x14ac:dyDescent="0.4">
      <c r="A22" s="12" t="s">
        <v>24</v>
      </c>
      <c r="B22" s="20">
        <v>6322892.0000000009</v>
      </c>
      <c r="C22" s="21">
        <v>1214061</v>
      </c>
      <c r="D22" s="11">
        <f t="shared" si="0"/>
        <v>0.19201039650843313</v>
      </c>
      <c r="E22" s="21">
        <v>308932</v>
      </c>
      <c r="F22" s="11">
        <f t="shared" si="1"/>
        <v>4.8859287806908604E-2</v>
      </c>
      <c r="G22" s="21">
        <v>59665</v>
      </c>
      <c r="H22" s="11">
        <f t="shared" si="2"/>
        <v>9.4363465325676913E-3</v>
      </c>
    </row>
    <row r="23" spans="1:8" x14ac:dyDescent="0.4">
      <c r="A23" s="12" t="s">
        <v>25</v>
      </c>
      <c r="B23" s="20">
        <v>13843329.000000002</v>
      </c>
      <c r="C23" s="21">
        <v>2892805</v>
      </c>
      <c r="D23" s="11">
        <f t="shared" si="0"/>
        <v>0.20896743839577891</v>
      </c>
      <c r="E23" s="21">
        <v>731134</v>
      </c>
      <c r="F23" s="11">
        <f t="shared" si="1"/>
        <v>5.2814897341528173E-2</v>
      </c>
      <c r="G23" s="21">
        <v>105680</v>
      </c>
      <c r="H23" s="11">
        <f t="shared" si="2"/>
        <v>7.6340019080670543E-3</v>
      </c>
    </row>
    <row r="24" spans="1:8" x14ac:dyDescent="0.4">
      <c r="A24" s="12" t="s">
        <v>26</v>
      </c>
      <c r="B24" s="20">
        <v>9220206</v>
      </c>
      <c r="C24" s="21">
        <v>1572507</v>
      </c>
      <c r="D24" s="11">
        <f t="shared" si="0"/>
        <v>0.17055009400006899</v>
      </c>
      <c r="E24" s="21">
        <v>432791</v>
      </c>
      <c r="F24" s="11">
        <f t="shared" si="1"/>
        <v>4.6939406776811708E-2</v>
      </c>
      <c r="G24" s="21">
        <v>85971</v>
      </c>
      <c r="H24" s="11">
        <f t="shared" si="2"/>
        <v>9.3241951427115617E-3</v>
      </c>
    </row>
    <row r="25" spans="1:8" x14ac:dyDescent="0.4">
      <c r="A25" s="12" t="s">
        <v>27</v>
      </c>
      <c r="B25" s="20">
        <v>2213174</v>
      </c>
      <c r="C25" s="21">
        <v>375476</v>
      </c>
      <c r="D25" s="11">
        <f t="shared" si="0"/>
        <v>0.16965498419916372</v>
      </c>
      <c r="E25" s="21">
        <v>104902</v>
      </c>
      <c r="F25" s="11">
        <f t="shared" si="1"/>
        <v>4.7398894077013379E-2</v>
      </c>
      <c r="G25" s="21">
        <v>20848</v>
      </c>
      <c r="H25" s="11">
        <f t="shared" si="2"/>
        <v>9.4199552317169814E-3</v>
      </c>
    </row>
    <row r="26" spans="1:8" x14ac:dyDescent="0.4">
      <c r="A26" s="12" t="s">
        <v>28</v>
      </c>
      <c r="B26" s="20">
        <v>1047674</v>
      </c>
      <c r="C26" s="21">
        <v>230730</v>
      </c>
      <c r="D26" s="11">
        <f t="shared" si="0"/>
        <v>0.22023072062492721</v>
      </c>
      <c r="E26" s="21">
        <v>55154</v>
      </c>
      <c r="F26" s="11">
        <f t="shared" si="1"/>
        <v>5.2644238570394991E-2</v>
      </c>
      <c r="G26" s="21">
        <v>16999</v>
      </c>
      <c r="H26" s="11">
        <f t="shared" si="2"/>
        <v>1.6225467082317591E-2</v>
      </c>
    </row>
    <row r="27" spans="1:8" x14ac:dyDescent="0.4">
      <c r="A27" s="12" t="s">
        <v>29</v>
      </c>
      <c r="B27" s="20">
        <v>1132656</v>
      </c>
      <c r="C27" s="21">
        <v>247639</v>
      </c>
      <c r="D27" s="11">
        <f t="shared" si="0"/>
        <v>0.21863566696331455</v>
      </c>
      <c r="E27" s="21">
        <v>58294</v>
      </c>
      <c r="F27" s="11">
        <f t="shared" si="1"/>
        <v>5.146664123970561E-2</v>
      </c>
      <c r="G27" s="21">
        <v>11773</v>
      </c>
      <c r="H27" s="11">
        <f t="shared" si="2"/>
        <v>1.0394153211566443E-2</v>
      </c>
    </row>
    <row r="28" spans="1:8" x14ac:dyDescent="0.4">
      <c r="A28" s="12" t="s">
        <v>30</v>
      </c>
      <c r="B28" s="20">
        <v>774582.99999999988</v>
      </c>
      <c r="C28" s="21">
        <v>164076</v>
      </c>
      <c r="D28" s="11">
        <f t="shared" si="0"/>
        <v>0.2118249432275173</v>
      </c>
      <c r="E28" s="21">
        <v>48883</v>
      </c>
      <c r="F28" s="11">
        <f t="shared" si="1"/>
        <v>6.3108795313091048E-2</v>
      </c>
      <c r="G28" s="21">
        <v>15443</v>
      </c>
      <c r="H28" s="11">
        <f t="shared" si="2"/>
        <v>1.9937179101529472E-2</v>
      </c>
    </row>
    <row r="29" spans="1:8" x14ac:dyDescent="0.4">
      <c r="A29" s="12" t="s">
        <v>31</v>
      </c>
      <c r="B29" s="20">
        <v>820997</v>
      </c>
      <c r="C29" s="21">
        <v>190670</v>
      </c>
      <c r="D29" s="11">
        <f t="shared" si="0"/>
        <v>0.23224201793672816</v>
      </c>
      <c r="E29" s="21">
        <v>45199</v>
      </c>
      <c r="F29" s="11">
        <f t="shared" si="1"/>
        <v>5.5053794350040257E-2</v>
      </c>
      <c r="G29" s="21">
        <v>10534</v>
      </c>
      <c r="H29" s="11">
        <f t="shared" si="2"/>
        <v>1.2830741159833714E-2</v>
      </c>
    </row>
    <row r="30" spans="1:8" x14ac:dyDescent="0.4">
      <c r="A30" s="12" t="s">
        <v>32</v>
      </c>
      <c r="B30" s="20">
        <v>2071737</v>
      </c>
      <c r="C30" s="21">
        <v>452847</v>
      </c>
      <c r="D30" s="11">
        <f t="shared" si="0"/>
        <v>0.21858324681173336</v>
      </c>
      <c r="E30" s="21">
        <v>130967</v>
      </c>
      <c r="F30" s="11">
        <f t="shared" si="1"/>
        <v>6.3216035626143668E-2</v>
      </c>
      <c r="G30" s="21">
        <v>30173</v>
      </c>
      <c r="H30" s="11">
        <f t="shared" si="2"/>
        <v>1.4564107316710567E-2</v>
      </c>
    </row>
    <row r="31" spans="1:8" x14ac:dyDescent="0.4">
      <c r="A31" s="12" t="s">
        <v>33</v>
      </c>
      <c r="B31" s="20">
        <v>2016791</v>
      </c>
      <c r="C31" s="21">
        <v>542826</v>
      </c>
      <c r="D31" s="11">
        <f t="shared" si="0"/>
        <v>0.26915332327444935</v>
      </c>
      <c r="E31" s="21">
        <v>128924</v>
      </c>
      <c r="F31" s="11">
        <f t="shared" si="1"/>
        <v>6.3925315017768325E-2</v>
      </c>
      <c r="G31" s="21">
        <v>34266</v>
      </c>
      <c r="H31" s="11">
        <f t="shared" si="2"/>
        <v>1.6990357453994985E-2</v>
      </c>
    </row>
    <row r="32" spans="1:8" x14ac:dyDescent="0.4">
      <c r="A32" s="12" t="s">
        <v>34</v>
      </c>
      <c r="B32" s="20">
        <v>3686259.9999999995</v>
      </c>
      <c r="C32" s="21">
        <v>708829</v>
      </c>
      <c r="D32" s="11">
        <f t="shared" si="0"/>
        <v>0.19228947496921001</v>
      </c>
      <c r="E32" s="21">
        <v>175636</v>
      </c>
      <c r="F32" s="11">
        <f t="shared" si="1"/>
        <v>4.7646123713465688E-2</v>
      </c>
      <c r="G32" s="21">
        <v>33571</v>
      </c>
      <c r="H32" s="11">
        <f t="shared" si="2"/>
        <v>9.1070624426925952E-3</v>
      </c>
    </row>
    <row r="33" spans="1:8" x14ac:dyDescent="0.4">
      <c r="A33" s="12" t="s">
        <v>35</v>
      </c>
      <c r="B33" s="20">
        <v>7558801.9999999991</v>
      </c>
      <c r="C33" s="21">
        <v>1639169</v>
      </c>
      <c r="D33" s="11">
        <f t="shared" si="0"/>
        <v>0.21685566046048041</v>
      </c>
      <c r="E33" s="21">
        <v>349318</v>
      </c>
      <c r="F33" s="11">
        <f t="shared" si="1"/>
        <v>4.6213407891885522E-2</v>
      </c>
      <c r="G33" s="21">
        <v>71157</v>
      </c>
      <c r="H33" s="11">
        <f t="shared" si="2"/>
        <v>9.4137933497927331E-3</v>
      </c>
    </row>
    <row r="34" spans="1:8" x14ac:dyDescent="0.4">
      <c r="A34" s="12" t="s">
        <v>36</v>
      </c>
      <c r="B34" s="20">
        <v>1800557</v>
      </c>
      <c r="C34" s="21">
        <v>346046</v>
      </c>
      <c r="D34" s="11">
        <f t="shared" si="0"/>
        <v>0.19218830617414501</v>
      </c>
      <c r="E34" s="21">
        <v>90745</v>
      </c>
      <c r="F34" s="11">
        <f t="shared" si="1"/>
        <v>5.0398293416981522E-2</v>
      </c>
      <c r="G34" s="21">
        <v>15747</v>
      </c>
      <c r="H34" s="11">
        <f t="shared" si="2"/>
        <v>8.7456270476302615E-3</v>
      </c>
    </row>
    <row r="35" spans="1:8" x14ac:dyDescent="0.4">
      <c r="A35" s="12" t="s">
        <v>37</v>
      </c>
      <c r="B35" s="20">
        <v>1418843</v>
      </c>
      <c r="C35" s="21">
        <v>264241</v>
      </c>
      <c r="D35" s="11">
        <f t="shared" si="0"/>
        <v>0.18623695504012777</v>
      </c>
      <c r="E35" s="21">
        <v>64820</v>
      </c>
      <c r="F35" s="11">
        <f t="shared" si="1"/>
        <v>4.5685111037655331E-2</v>
      </c>
      <c r="G35" s="21">
        <v>16475</v>
      </c>
      <c r="H35" s="11">
        <f t="shared" si="2"/>
        <v>1.1611573655436155E-2</v>
      </c>
    </row>
    <row r="36" spans="1:8" x14ac:dyDescent="0.4">
      <c r="A36" s="12" t="s">
        <v>38</v>
      </c>
      <c r="B36" s="20">
        <v>2530542</v>
      </c>
      <c r="C36" s="21">
        <v>467160</v>
      </c>
      <c r="D36" s="11">
        <f t="shared" si="0"/>
        <v>0.18460867276654566</v>
      </c>
      <c r="E36" s="21">
        <v>121005</v>
      </c>
      <c r="F36" s="11">
        <f t="shared" si="1"/>
        <v>4.7817819265596063E-2</v>
      </c>
      <c r="G36" s="21">
        <v>26813</v>
      </c>
      <c r="H36" s="11">
        <f t="shared" si="2"/>
        <v>1.0595753795036795E-2</v>
      </c>
    </row>
    <row r="37" spans="1:8" x14ac:dyDescent="0.4">
      <c r="A37" s="12" t="s">
        <v>39</v>
      </c>
      <c r="B37" s="20">
        <v>8839511</v>
      </c>
      <c r="C37" s="21">
        <v>1549628</v>
      </c>
      <c r="D37" s="11">
        <f t="shared" si="0"/>
        <v>0.17530698247900817</v>
      </c>
      <c r="E37" s="21">
        <v>368824</v>
      </c>
      <c r="F37" s="11">
        <f t="shared" si="1"/>
        <v>4.1724480008000442E-2</v>
      </c>
      <c r="G37" s="21">
        <v>72943</v>
      </c>
      <c r="H37" s="11">
        <f t="shared" si="2"/>
        <v>8.2519270579560332E-3</v>
      </c>
    </row>
    <row r="38" spans="1:8" x14ac:dyDescent="0.4">
      <c r="A38" s="12" t="s">
        <v>40</v>
      </c>
      <c r="B38" s="20">
        <v>5523625</v>
      </c>
      <c r="C38" s="21">
        <v>1106353</v>
      </c>
      <c r="D38" s="11">
        <f t="shared" si="0"/>
        <v>0.20029473398357056</v>
      </c>
      <c r="E38" s="21">
        <v>289430</v>
      </c>
      <c r="F38" s="11">
        <f t="shared" si="1"/>
        <v>5.2398560727782935E-2</v>
      </c>
      <c r="G38" s="21">
        <v>64698</v>
      </c>
      <c r="H38" s="11">
        <f t="shared" si="2"/>
        <v>1.17129602389735E-2</v>
      </c>
    </row>
    <row r="39" spans="1:8" x14ac:dyDescent="0.4">
      <c r="A39" s="12" t="s">
        <v>41</v>
      </c>
      <c r="B39" s="20">
        <v>1344738.9999999998</v>
      </c>
      <c r="C39" s="21">
        <v>311244</v>
      </c>
      <c r="D39" s="11">
        <f t="shared" si="0"/>
        <v>0.23145309238447018</v>
      </c>
      <c r="E39" s="21">
        <v>82726</v>
      </c>
      <c r="F39" s="11">
        <f t="shared" si="1"/>
        <v>6.151825744624051E-2</v>
      </c>
      <c r="G39" s="21">
        <v>18071</v>
      </c>
      <c r="H39" s="11">
        <f t="shared" si="2"/>
        <v>1.3438295461052296E-2</v>
      </c>
    </row>
    <row r="40" spans="1:8" x14ac:dyDescent="0.4">
      <c r="A40" s="12" t="s">
        <v>42</v>
      </c>
      <c r="B40" s="20">
        <v>944432</v>
      </c>
      <c r="C40" s="21">
        <v>234183</v>
      </c>
      <c r="D40" s="11">
        <f t="shared" si="0"/>
        <v>0.24796173784878106</v>
      </c>
      <c r="E40" s="21">
        <v>55700</v>
      </c>
      <c r="F40" s="11">
        <f t="shared" si="1"/>
        <v>5.8977247700204988E-2</v>
      </c>
      <c r="G40" s="21">
        <v>9654</v>
      </c>
      <c r="H40" s="11">
        <f t="shared" si="2"/>
        <v>1.0222017043048096E-2</v>
      </c>
    </row>
    <row r="41" spans="1:8" x14ac:dyDescent="0.4">
      <c r="A41" s="12" t="s">
        <v>43</v>
      </c>
      <c r="B41" s="20">
        <v>556788</v>
      </c>
      <c r="C41" s="21">
        <v>130841</v>
      </c>
      <c r="D41" s="11">
        <f t="shared" si="0"/>
        <v>0.2349924926542957</v>
      </c>
      <c r="E41" s="21">
        <v>29125</v>
      </c>
      <c r="F41" s="11">
        <f t="shared" si="1"/>
        <v>5.2308957807998734E-2</v>
      </c>
      <c r="G41" s="21">
        <v>7662</v>
      </c>
      <c r="H41" s="11">
        <f t="shared" si="2"/>
        <v>1.3761072436905967E-2</v>
      </c>
    </row>
    <row r="42" spans="1:8" x14ac:dyDescent="0.4">
      <c r="A42" s="12" t="s">
        <v>44</v>
      </c>
      <c r="B42" s="20">
        <v>672814.99999999988</v>
      </c>
      <c r="C42" s="21">
        <v>135198</v>
      </c>
      <c r="D42" s="11">
        <f t="shared" si="0"/>
        <v>0.20094379584283945</v>
      </c>
      <c r="E42" s="21">
        <v>29618</v>
      </c>
      <c r="F42" s="11">
        <f t="shared" si="1"/>
        <v>4.4021016178295673E-2</v>
      </c>
      <c r="G42" s="21">
        <v>7125</v>
      </c>
      <c r="H42" s="11">
        <f t="shared" si="2"/>
        <v>1.0589835244457987E-2</v>
      </c>
    </row>
    <row r="43" spans="1:8" x14ac:dyDescent="0.4">
      <c r="A43" s="12" t="s">
        <v>45</v>
      </c>
      <c r="B43" s="20">
        <v>1893791</v>
      </c>
      <c r="C43" s="21">
        <v>470459</v>
      </c>
      <c r="D43" s="11">
        <f t="shared" si="0"/>
        <v>0.24842181634615434</v>
      </c>
      <c r="E43" s="21">
        <v>90126</v>
      </c>
      <c r="F43" s="11">
        <f t="shared" si="1"/>
        <v>4.7590256791800151E-2</v>
      </c>
      <c r="G43" s="21">
        <v>18538</v>
      </c>
      <c r="H43" s="11">
        <f t="shared" si="2"/>
        <v>9.7888309744845123E-3</v>
      </c>
    </row>
    <row r="44" spans="1:8" x14ac:dyDescent="0.4">
      <c r="A44" s="12" t="s">
        <v>46</v>
      </c>
      <c r="B44" s="20">
        <v>2812432.9999999995</v>
      </c>
      <c r="C44" s="21">
        <v>648770</v>
      </c>
      <c r="D44" s="11">
        <f t="shared" si="0"/>
        <v>0.23067927307068298</v>
      </c>
      <c r="E44" s="21">
        <v>152125</v>
      </c>
      <c r="F44" s="11">
        <f t="shared" si="1"/>
        <v>5.4090177437115847E-2</v>
      </c>
      <c r="G44" s="21">
        <v>27471</v>
      </c>
      <c r="H44" s="11">
        <f t="shared" si="2"/>
        <v>9.7676993549713018E-3</v>
      </c>
    </row>
    <row r="45" spans="1:8" x14ac:dyDescent="0.4">
      <c r="A45" s="12" t="s">
        <v>47</v>
      </c>
      <c r="B45" s="20">
        <v>1356110</v>
      </c>
      <c r="C45" s="21">
        <v>360961</v>
      </c>
      <c r="D45" s="11">
        <f t="shared" si="0"/>
        <v>0.26617383545582585</v>
      </c>
      <c r="E45" s="21">
        <v>89935</v>
      </c>
      <c r="F45" s="11">
        <f t="shared" si="1"/>
        <v>6.6318366504192136E-2</v>
      </c>
      <c r="G45" s="21">
        <v>20515</v>
      </c>
      <c r="H45" s="11">
        <f t="shared" si="2"/>
        <v>1.5127828863440282E-2</v>
      </c>
    </row>
    <row r="46" spans="1:8" x14ac:dyDescent="0.4">
      <c r="A46" s="12" t="s">
        <v>48</v>
      </c>
      <c r="B46" s="20">
        <v>734949</v>
      </c>
      <c r="C46" s="21">
        <v>163650</v>
      </c>
      <c r="D46" s="11">
        <f t="shared" si="0"/>
        <v>0.22266851169264806</v>
      </c>
      <c r="E46" s="21">
        <v>36798</v>
      </c>
      <c r="F46" s="11">
        <f t="shared" si="1"/>
        <v>5.0068780282713492E-2</v>
      </c>
      <c r="G46" s="21">
        <v>8973</v>
      </c>
      <c r="H46" s="11">
        <f t="shared" si="2"/>
        <v>1.2209010421131263E-2</v>
      </c>
    </row>
    <row r="47" spans="1:8" x14ac:dyDescent="0.4">
      <c r="A47" s="12" t="s">
        <v>49</v>
      </c>
      <c r="B47" s="20">
        <v>973896</v>
      </c>
      <c r="C47" s="21">
        <v>185946</v>
      </c>
      <c r="D47" s="11">
        <f t="shared" si="0"/>
        <v>0.19093003770423125</v>
      </c>
      <c r="E47" s="21">
        <v>48297</v>
      </c>
      <c r="F47" s="11">
        <f t="shared" si="1"/>
        <v>4.9591537494763298E-2</v>
      </c>
      <c r="G47" s="21">
        <v>6352</v>
      </c>
      <c r="H47" s="11">
        <f t="shared" si="2"/>
        <v>6.5222569966402986E-3</v>
      </c>
    </row>
    <row r="48" spans="1:8" x14ac:dyDescent="0.4">
      <c r="A48" s="12" t="s">
        <v>50</v>
      </c>
      <c r="B48" s="20">
        <v>1356219</v>
      </c>
      <c r="C48" s="21">
        <v>315319</v>
      </c>
      <c r="D48" s="11">
        <f t="shared" si="0"/>
        <v>0.23249858614279847</v>
      </c>
      <c r="E48" s="21">
        <v>89951</v>
      </c>
      <c r="F48" s="11">
        <f t="shared" si="1"/>
        <v>6.6324833968555222E-2</v>
      </c>
      <c r="G48" s="21">
        <v>36421</v>
      </c>
      <c r="H48" s="11">
        <f t="shared" si="2"/>
        <v>2.6854807372555613E-2</v>
      </c>
    </row>
    <row r="49" spans="1:8" x14ac:dyDescent="0.4">
      <c r="A49" s="12" t="s">
        <v>51</v>
      </c>
      <c r="B49" s="20">
        <v>701167</v>
      </c>
      <c r="C49" s="21">
        <v>163132</v>
      </c>
      <c r="D49" s="11">
        <f t="shared" si="0"/>
        <v>0.23265784042888499</v>
      </c>
      <c r="E49" s="21">
        <v>41234</v>
      </c>
      <c r="F49" s="11">
        <f t="shared" si="1"/>
        <v>5.8807673492905402E-2</v>
      </c>
      <c r="G49" s="21">
        <v>10543</v>
      </c>
      <c r="H49" s="11">
        <f t="shared" si="2"/>
        <v>1.5036360809906913E-2</v>
      </c>
    </row>
    <row r="50" spans="1:8" x14ac:dyDescent="0.4">
      <c r="A50" s="12" t="s">
        <v>52</v>
      </c>
      <c r="B50" s="20">
        <v>5124170</v>
      </c>
      <c r="C50" s="21">
        <v>1070967</v>
      </c>
      <c r="D50" s="11">
        <f t="shared" si="0"/>
        <v>0.20900301902552024</v>
      </c>
      <c r="E50" s="21">
        <v>277940</v>
      </c>
      <c r="F50" s="11">
        <f t="shared" si="1"/>
        <v>5.4240979514731169E-2</v>
      </c>
      <c r="G50" s="21">
        <v>91248</v>
      </c>
      <c r="H50" s="11">
        <f t="shared" si="2"/>
        <v>1.7807371730446102E-2</v>
      </c>
    </row>
    <row r="51" spans="1:8" x14ac:dyDescent="0.4">
      <c r="A51" s="12" t="s">
        <v>53</v>
      </c>
      <c r="B51" s="20">
        <v>818222</v>
      </c>
      <c r="C51" s="21">
        <v>219095</v>
      </c>
      <c r="D51" s="11">
        <f t="shared" si="0"/>
        <v>0.26776962731385856</v>
      </c>
      <c r="E51" s="21">
        <v>43710</v>
      </c>
      <c r="F51" s="11">
        <f t="shared" si="1"/>
        <v>5.3420709782919552E-2</v>
      </c>
      <c r="G51" s="21">
        <v>9624</v>
      </c>
      <c r="H51" s="11">
        <f t="shared" si="2"/>
        <v>1.1762089017406035E-2</v>
      </c>
    </row>
    <row r="52" spans="1:8" x14ac:dyDescent="0.4">
      <c r="A52" s="12" t="s">
        <v>54</v>
      </c>
      <c r="B52" s="20">
        <v>1335937.9999999998</v>
      </c>
      <c r="C52" s="21">
        <v>299279</v>
      </c>
      <c r="D52" s="11">
        <f t="shared" si="0"/>
        <v>0.22402162375798881</v>
      </c>
      <c r="E52" s="21">
        <v>77354</v>
      </c>
      <c r="F52" s="11">
        <f t="shared" si="1"/>
        <v>5.790238768565608E-2</v>
      </c>
      <c r="G52" s="21">
        <v>16959</v>
      </c>
      <c r="H52" s="11">
        <f t="shared" si="2"/>
        <v>1.2694451389211178E-2</v>
      </c>
    </row>
    <row r="53" spans="1:8" x14ac:dyDescent="0.4">
      <c r="A53" s="12" t="s">
        <v>55</v>
      </c>
      <c r="B53" s="20">
        <v>1758645</v>
      </c>
      <c r="C53" s="21">
        <v>382720</v>
      </c>
      <c r="D53" s="11">
        <f t="shared" si="0"/>
        <v>0.2176220897338576</v>
      </c>
      <c r="E53" s="21">
        <v>101381</v>
      </c>
      <c r="F53" s="11">
        <f t="shared" si="1"/>
        <v>5.7647222719764364E-2</v>
      </c>
      <c r="G53" s="21">
        <v>19827</v>
      </c>
      <c r="H53" s="11">
        <f t="shared" si="2"/>
        <v>1.1274020623832553E-2</v>
      </c>
    </row>
    <row r="54" spans="1:8" x14ac:dyDescent="0.4">
      <c r="A54" s="12" t="s">
        <v>56</v>
      </c>
      <c r="B54" s="20">
        <v>1141741</v>
      </c>
      <c r="C54" s="21">
        <v>236339</v>
      </c>
      <c r="D54" s="11">
        <f t="shared" si="0"/>
        <v>0.20699878518858481</v>
      </c>
      <c r="E54" s="21">
        <v>62189</v>
      </c>
      <c r="F54" s="11">
        <f t="shared" si="1"/>
        <v>5.4468570367535191E-2</v>
      </c>
      <c r="G54" s="21">
        <v>11474</v>
      </c>
      <c r="H54" s="11">
        <f t="shared" si="2"/>
        <v>1.0049564656082246E-2</v>
      </c>
    </row>
    <row r="55" spans="1:8" x14ac:dyDescent="0.4">
      <c r="A55" s="12" t="s">
        <v>57</v>
      </c>
      <c r="B55" s="20">
        <v>1087241</v>
      </c>
      <c r="C55" s="21">
        <v>231641</v>
      </c>
      <c r="D55" s="11">
        <f t="shared" si="0"/>
        <v>0.21305395951771502</v>
      </c>
      <c r="E55" s="21">
        <v>53378</v>
      </c>
      <c r="F55" s="11">
        <f t="shared" si="1"/>
        <v>4.9094910879924507E-2</v>
      </c>
      <c r="G55" s="21">
        <v>10229</v>
      </c>
      <c r="H55" s="11">
        <f t="shared" si="2"/>
        <v>9.4082176812684583E-3</v>
      </c>
    </row>
    <row r="56" spans="1:8" x14ac:dyDescent="0.4">
      <c r="A56" s="12" t="s">
        <v>58</v>
      </c>
      <c r="B56" s="20">
        <v>1617517</v>
      </c>
      <c r="C56" s="21">
        <v>361606</v>
      </c>
      <c r="D56" s="11">
        <f t="shared" si="0"/>
        <v>0.22355622846622322</v>
      </c>
      <c r="E56" s="21">
        <v>87323</v>
      </c>
      <c r="F56" s="11">
        <f t="shared" si="1"/>
        <v>5.3985831369933054E-2</v>
      </c>
      <c r="G56" s="21">
        <v>12692</v>
      </c>
      <c r="H56" s="11">
        <f t="shared" si="2"/>
        <v>7.8465945025616417E-3</v>
      </c>
    </row>
    <row r="57" spans="1:8" x14ac:dyDescent="0.4">
      <c r="A57" s="12" t="s">
        <v>59</v>
      </c>
      <c r="B57" s="20">
        <v>1485118</v>
      </c>
      <c r="C57" s="21">
        <v>264726</v>
      </c>
      <c r="D57" s="11">
        <f t="shared" si="0"/>
        <v>0.17825250249475125</v>
      </c>
      <c r="E57" s="21">
        <v>54542</v>
      </c>
      <c r="F57" s="11">
        <f t="shared" si="1"/>
        <v>3.6725701257408504E-2</v>
      </c>
      <c r="G57" s="21">
        <v>8928</v>
      </c>
      <c r="H57" s="11">
        <f t="shared" si="2"/>
        <v>6.0116435192355084E-3</v>
      </c>
    </row>
    <row r="58" spans="1:8" ht="9.75" customHeight="1" x14ac:dyDescent="0.4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">
      <c r="A62" s="2" t="s">
        <v>63</v>
      </c>
    </row>
    <row r="63" spans="1:8" x14ac:dyDescent="0.4">
      <c r="A63" s="105" t="s">
        <v>64</v>
      </c>
      <c r="B63" s="111"/>
      <c r="C63" s="111"/>
      <c r="D63" s="112"/>
      <c r="E63" s="112"/>
      <c r="F63" s="112"/>
      <c r="G63" s="112"/>
      <c r="H63" s="112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topLeftCell="A4" zoomScaleNormal="100" zoomScaleSheetLayoutView="100" workbookViewId="0">
      <selection activeCell="L17" sqref="L17"/>
    </sheetView>
  </sheetViews>
  <sheetFormatPr defaultRowHeight="18.75" x14ac:dyDescent="0.4"/>
  <cols>
    <col min="1" max="1" width="13.625" customWidth="1"/>
    <col min="2" max="3" width="13.625" style="1" customWidth="1"/>
    <col min="4" max="4" width="13.625" customWidth="1"/>
    <col min="5" max="5" width="13.625" style="1" customWidth="1"/>
    <col min="6" max="6" width="13.625" customWidth="1"/>
    <col min="7" max="7" width="13.625" style="1" customWidth="1"/>
    <col min="8" max="8" width="13.625" customWidth="1"/>
    <col min="10" max="10" width="9.5" bestFit="1" customWidth="1"/>
  </cols>
  <sheetData>
    <row r="1" spans="1:8" x14ac:dyDescent="0.4">
      <c r="A1" s="61" t="s">
        <v>65</v>
      </c>
      <c r="B1" s="61"/>
      <c r="C1" s="61"/>
      <c r="D1" s="61"/>
      <c r="E1" s="61"/>
      <c r="F1" s="61"/>
      <c r="G1" s="61"/>
      <c r="H1" s="61"/>
    </row>
    <row r="2" spans="1:8" x14ac:dyDescent="0.4">
      <c r="A2" s="2"/>
      <c r="B2" s="3"/>
      <c r="C2" s="3"/>
      <c r="D2" s="2"/>
      <c r="E2" s="3"/>
      <c r="F2" s="2"/>
      <c r="G2" s="3"/>
      <c r="H2" s="2"/>
    </row>
    <row r="3" spans="1:8" x14ac:dyDescent="0.4">
      <c r="A3" s="4"/>
      <c r="B3" s="5"/>
      <c r="C3" s="5"/>
      <c r="D3" s="4"/>
      <c r="E3" s="19"/>
      <c r="F3" s="6"/>
      <c r="G3" s="106"/>
      <c r="H3" s="102" t="str">
        <f>'進捗状況 (都道府県別)'!H3</f>
        <v>（3月1日公表時点）</v>
      </c>
    </row>
    <row r="4" spans="1:8" x14ac:dyDescent="0.4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">
      <c r="A5" s="74" t="s">
        <v>67</v>
      </c>
      <c r="B5" s="62" t="s">
        <v>3</v>
      </c>
      <c r="C5" s="58" t="s">
        <v>4</v>
      </c>
      <c r="D5" s="63"/>
      <c r="E5" s="66" t="str">
        <f>'進捗状況 (都道府県別)'!E5</f>
        <v>直近1週間</v>
      </c>
      <c r="F5" s="67"/>
      <c r="G5" s="107">
        <f>'進捗状況 (都道府県別)'!G5:H5</f>
        <v>44620</v>
      </c>
      <c r="H5" s="108"/>
    </row>
    <row r="6" spans="1:8" ht="23.25" customHeight="1" x14ac:dyDescent="0.4">
      <c r="A6" s="74"/>
      <c r="B6" s="62"/>
      <c r="C6" s="64"/>
      <c r="D6" s="65"/>
      <c r="E6" s="68" t="s">
        <v>6</v>
      </c>
      <c r="F6" s="69"/>
      <c r="G6" s="70" t="s">
        <v>7</v>
      </c>
      <c r="H6" s="71"/>
    </row>
    <row r="7" spans="1:8" ht="18.75" customHeight="1" x14ac:dyDescent="0.4">
      <c r="A7" s="57"/>
      <c r="B7" s="62"/>
      <c r="C7" s="72" t="s">
        <v>8</v>
      </c>
      <c r="D7" s="8"/>
      <c r="E7" s="72" t="s">
        <v>9</v>
      </c>
      <c r="F7" s="8"/>
      <c r="G7" s="72" t="s">
        <v>9</v>
      </c>
      <c r="H7" s="9"/>
    </row>
    <row r="8" spans="1:8" ht="18.75" customHeight="1" x14ac:dyDescent="0.4">
      <c r="A8" s="57"/>
      <c r="B8" s="62"/>
      <c r="C8" s="73"/>
      <c r="D8" s="60" t="s">
        <v>10</v>
      </c>
      <c r="E8" s="73"/>
      <c r="F8" s="58" t="s">
        <v>11</v>
      </c>
      <c r="G8" s="73"/>
      <c r="H8" s="60" t="s">
        <v>11</v>
      </c>
    </row>
    <row r="9" spans="1:8" ht="35.1" customHeight="1" x14ac:dyDescent="0.4">
      <c r="A9" s="57"/>
      <c r="B9" s="62"/>
      <c r="C9" s="73"/>
      <c r="D9" s="59"/>
      <c r="E9" s="73"/>
      <c r="F9" s="59"/>
      <c r="G9" s="73"/>
      <c r="H9" s="59"/>
    </row>
    <row r="10" spans="1:8" x14ac:dyDescent="0.4">
      <c r="A10" s="10" t="s">
        <v>68</v>
      </c>
      <c r="B10" s="20">
        <v>27549031.999999996</v>
      </c>
      <c r="C10" s="21">
        <f>SUM(C11:C30)</f>
        <v>4969092</v>
      </c>
      <c r="D10" s="11">
        <f>C10/$B10</f>
        <v>0.18037265338397374</v>
      </c>
      <c r="E10" s="21">
        <f>SUM(E11:E30)</f>
        <v>1225041</v>
      </c>
      <c r="F10" s="11">
        <f>E10/$B10</f>
        <v>4.4467660424511474E-2</v>
      </c>
      <c r="G10" s="21">
        <f>SUM(G11:G30)</f>
        <v>262768</v>
      </c>
      <c r="H10" s="11">
        <f>G10/$B10</f>
        <v>9.5381935742787638E-3</v>
      </c>
    </row>
    <row r="11" spans="1:8" x14ac:dyDescent="0.4">
      <c r="A11" s="12" t="s">
        <v>69</v>
      </c>
      <c r="B11" s="20">
        <v>1961575</v>
      </c>
      <c r="C11" s="21">
        <v>247663</v>
      </c>
      <c r="D11" s="11">
        <f t="shared" ref="D11:D30" si="0">C11/$B11</f>
        <v>0.12625721677733454</v>
      </c>
      <c r="E11" s="21">
        <v>64604</v>
      </c>
      <c r="F11" s="11">
        <f t="shared" ref="F11:F30" si="1">E11/$B11</f>
        <v>3.2934759058409695E-2</v>
      </c>
      <c r="G11" s="21">
        <v>11462</v>
      </c>
      <c r="H11" s="11">
        <f t="shared" ref="H11:H30" si="2">G11/$B11</f>
        <v>5.8432637039113975E-3</v>
      </c>
    </row>
    <row r="12" spans="1:8" x14ac:dyDescent="0.4">
      <c r="A12" s="12" t="s">
        <v>70</v>
      </c>
      <c r="B12" s="20">
        <v>1065932</v>
      </c>
      <c r="C12" s="21">
        <v>266181</v>
      </c>
      <c r="D12" s="11">
        <f t="shared" si="0"/>
        <v>0.24971667986325582</v>
      </c>
      <c r="E12" s="21">
        <v>54598</v>
      </c>
      <c r="F12" s="11">
        <f t="shared" si="1"/>
        <v>5.1220903397214829E-2</v>
      </c>
      <c r="G12" s="21">
        <v>11788</v>
      </c>
      <c r="H12" s="11">
        <f t="shared" si="2"/>
        <v>1.1058866794504714E-2</v>
      </c>
    </row>
    <row r="13" spans="1:8" x14ac:dyDescent="0.4">
      <c r="A13" s="12" t="s">
        <v>71</v>
      </c>
      <c r="B13" s="20">
        <v>1324589</v>
      </c>
      <c r="C13" s="21">
        <v>259966</v>
      </c>
      <c r="D13" s="11">
        <f t="shared" si="0"/>
        <v>0.19626163285366252</v>
      </c>
      <c r="E13" s="21">
        <v>61506</v>
      </c>
      <c r="F13" s="11">
        <f t="shared" si="1"/>
        <v>4.643402595069112E-2</v>
      </c>
      <c r="G13" s="21">
        <v>10733</v>
      </c>
      <c r="H13" s="11">
        <f t="shared" si="2"/>
        <v>8.1028907834807627E-3</v>
      </c>
    </row>
    <row r="14" spans="1:8" x14ac:dyDescent="0.4">
      <c r="A14" s="12" t="s">
        <v>72</v>
      </c>
      <c r="B14" s="20">
        <v>974726</v>
      </c>
      <c r="C14" s="21">
        <v>233867</v>
      </c>
      <c r="D14" s="11">
        <f t="shared" si="0"/>
        <v>0.23993101651130677</v>
      </c>
      <c r="E14" s="21">
        <v>49035</v>
      </c>
      <c r="F14" s="11">
        <f t="shared" si="1"/>
        <v>5.0306445093287758E-2</v>
      </c>
      <c r="G14" s="21">
        <v>7208</v>
      </c>
      <c r="H14" s="11">
        <f t="shared" si="2"/>
        <v>7.3948986689592764E-3</v>
      </c>
    </row>
    <row r="15" spans="1:8" x14ac:dyDescent="0.4">
      <c r="A15" s="12" t="s">
        <v>73</v>
      </c>
      <c r="B15" s="20">
        <v>3759920</v>
      </c>
      <c r="C15" s="21">
        <v>444013</v>
      </c>
      <c r="D15" s="11">
        <f t="shared" si="0"/>
        <v>0.11809107640588097</v>
      </c>
      <c r="E15" s="21">
        <v>156071</v>
      </c>
      <c r="F15" s="11">
        <f t="shared" si="1"/>
        <v>4.150912785378412E-2</v>
      </c>
      <c r="G15" s="21">
        <v>28277</v>
      </c>
      <c r="H15" s="11">
        <f t="shared" si="2"/>
        <v>7.5206387369944044E-3</v>
      </c>
    </row>
    <row r="16" spans="1:8" x14ac:dyDescent="0.4">
      <c r="A16" s="12" t="s">
        <v>74</v>
      </c>
      <c r="B16" s="20">
        <v>1521562.0000000002</v>
      </c>
      <c r="C16" s="21">
        <v>272099</v>
      </c>
      <c r="D16" s="11">
        <f t="shared" si="0"/>
        <v>0.17882872994988042</v>
      </c>
      <c r="E16" s="21">
        <v>64659</v>
      </c>
      <c r="F16" s="11">
        <f t="shared" si="1"/>
        <v>4.2495146435045032E-2</v>
      </c>
      <c r="G16" s="21">
        <v>9753</v>
      </c>
      <c r="H16" s="11">
        <f t="shared" si="2"/>
        <v>6.4098603934640841E-3</v>
      </c>
    </row>
    <row r="17" spans="1:8" x14ac:dyDescent="0.4">
      <c r="A17" s="12" t="s">
        <v>75</v>
      </c>
      <c r="B17" s="20">
        <v>718601</v>
      </c>
      <c r="C17" s="21">
        <v>156344</v>
      </c>
      <c r="D17" s="11">
        <f t="shared" si="0"/>
        <v>0.21756718958086615</v>
      </c>
      <c r="E17" s="21">
        <v>49837</v>
      </c>
      <c r="F17" s="11">
        <f t="shared" si="1"/>
        <v>6.93528119220541E-2</v>
      </c>
      <c r="G17" s="21">
        <v>8184</v>
      </c>
      <c r="H17" s="11">
        <f t="shared" si="2"/>
        <v>1.1388795729479919E-2</v>
      </c>
    </row>
    <row r="18" spans="1:8" x14ac:dyDescent="0.4">
      <c r="A18" s="12" t="s">
        <v>76</v>
      </c>
      <c r="B18" s="20">
        <v>784774</v>
      </c>
      <c r="C18" s="21">
        <v>154748</v>
      </c>
      <c r="D18" s="11">
        <f t="shared" si="0"/>
        <v>0.1971879802337998</v>
      </c>
      <c r="E18" s="21">
        <v>39683</v>
      </c>
      <c r="F18" s="11">
        <f t="shared" si="1"/>
        <v>5.0566150254723018E-2</v>
      </c>
      <c r="G18" s="21">
        <v>6069</v>
      </c>
      <c r="H18" s="11">
        <f t="shared" si="2"/>
        <v>7.7334366327120926E-3</v>
      </c>
    </row>
    <row r="19" spans="1:8" x14ac:dyDescent="0.4">
      <c r="A19" s="12" t="s">
        <v>77</v>
      </c>
      <c r="B19" s="20">
        <v>694295.99999999988</v>
      </c>
      <c r="C19" s="21">
        <v>94559</v>
      </c>
      <c r="D19" s="11">
        <f t="shared" si="0"/>
        <v>0.13619407284501137</v>
      </c>
      <c r="E19" s="21">
        <v>21981</v>
      </c>
      <c r="F19" s="11">
        <f t="shared" si="1"/>
        <v>3.1659407514950402E-2</v>
      </c>
      <c r="G19" s="21">
        <v>4692</v>
      </c>
      <c r="H19" s="11">
        <f t="shared" si="2"/>
        <v>6.7579245739569299E-3</v>
      </c>
    </row>
    <row r="20" spans="1:8" x14ac:dyDescent="0.4">
      <c r="A20" s="12" t="s">
        <v>78</v>
      </c>
      <c r="B20" s="20">
        <v>799966</v>
      </c>
      <c r="C20" s="21">
        <v>190361</v>
      </c>
      <c r="D20" s="11">
        <f t="shared" si="0"/>
        <v>0.23796136335794271</v>
      </c>
      <c r="E20" s="21">
        <v>42334</v>
      </c>
      <c r="F20" s="11">
        <f t="shared" si="1"/>
        <v>5.2919749089336297E-2</v>
      </c>
      <c r="G20" s="21">
        <v>8389</v>
      </c>
      <c r="H20" s="11">
        <f t="shared" si="2"/>
        <v>1.0486695684566593E-2</v>
      </c>
    </row>
    <row r="21" spans="1:8" x14ac:dyDescent="0.4">
      <c r="A21" s="12" t="s">
        <v>79</v>
      </c>
      <c r="B21" s="20">
        <v>2300944</v>
      </c>
      <c r="C21" s="21">
        <v>440199</v>
      </c>
      <c r="D21" s="11">
        <f t="shared" si="0"/>
        <v>0.19131234832312302</v>
      </c>
      <c r="E21" s="21">
        <v>100587</v>
      </c>
      <c r="F21" s="11">
        <f t="shared" si="1"/>
        <v>4.3715535884402225E-2</v>
      </c>
      <c r="G21" s="21">
        <v>17272</v>
      </c>
      <c r="H21" s="11">
        <f t="shared" si="2"/>
        <v>7.5064842951414728E-3</v>
      </c>
    </row>
    <row r="22" spans="1:8" x14ac:dyDescent="0.4">
      <c r="A22" s="12" t="s">
        <v>80</v>
      </c>
      <c r="B22" s="20">
        <v>1400720</v>
      </c>
      <c r="C22" s="21">
        <v>267067</v>
      </c>
      <c r="D22" s="11">
        <f t="shared" si="0"/>
        <v>0.19066408704095036</v>
      </c>
      <c r="E22" s="21">
        <v>70108</v>
      </c>
      <c r="F22" s="11">
        <f t="shared" si="1"/>
        <v>5.0051402136044323E-2</v>
      </c>
      <c r="G22" s="21">
        <v>11857</v>
      </c>
      <c r="H22" s="11">
        <f t="shared" si="2"/>
        <v>8.4649323205208751E-3</v>
      </c>
    </row>
    <row r="23" spans="1:8" x14ac:dyDescent="0.4">
      <c r="A23" s="12" t="s">
        <v>81</v>
      </c>
      <c r="B23" s="20">
        <v>2739963</v>
      </c>
      <c r="C23" s="21">
        <v>355086</v>
      </c>
      <c r="D23" s="11">
        <f t="shared" si="0"/>
        <v>0.1295951806648484</v>
      </c>
      <c r="E23" s="21">
        <v>82415</v>
      </c>
      <c r="F23" s="11">
        <f t="shared" si="1"/>
        <v>3.0078873327851509E-2</v>
      </c>
      <c r="G23" s="21">
        <v>20231</v>
      </c>
      <c r="H23" s="11">
        <f t="shared" si="2"/>
        <v>7.383676348914201E-3</v>
      </c>
    </row>
    <row r="24" spans="1:8" x14ac:dyDescent="0.4">
      <c r="A24" s="12" t="s">
        <v>82</v>
      </c>
      <c r="B24" s="20">
        <v>831479.00000000012</v>
      </c>
      <c r="C24" s="21">
        <v>171041</v>
      </c>
      <c r="D24" s="11">
        <f t="shared" si="0"/>
        <v>0.20570693908084267</v>
      </c>
      <c r="E24" s="21">
        <v>34384</v>
      </c>
      <c r="F24" s="11">
        <f t="shared" si="1"/>
        <v>4.1352818291261709E-2</v>
      </c>
      <c r="G24" s="21">
        <v>5164</v>
      </c>
      <c r="H24" s="11">
        <f t="shared" si="2"/>
        <v>6.2106198713376996E-3</v>
      </c>
    </row>
    <row r="25" spans="1:8" x14ac:dyDescent="0.4">
      <c r="A25" s="12" t="s">
        <v>83</v>
      </c>
      <c r="B25" s="20">
        <v>1526835</v>
      </c>
      <c r="C25" s="21">
        <v>328653</v>
      </c>
      <c r="D25" s="11">
        <f t="shared" si="0"/>
        <v>0.21525115680476278</v>
      </c>
      <c r="E25" s="21">
        <v>65928</v>
      </c>
      <c r="F25" s="11">
        <f t="shared" si="1"/>
        <v>4.3179518415545882E-2</v>
      </c>
      <c r="G25" s="21">
        <v>14107</v>
      </c>
      <c r="H25" s="11">
        <f t="shared" si="2"/>
        <v>9.2393742611349625E-3</v>
      </c>
    </row>
    <row r="26" spans="1:8" x14ac:dyDescent="0.4">
      <c r="A26" s="12" t="s">
        <v>84</v>
      </c>
      <c r="B26" s="20">
        <v>708155</v>
      </c>
      <c r="C26" s="21">
        <v>192338</v>
      </c>
      <c r="D26" s="11">
        <f t="shared" si="0"/>
        <v>0.27160438039694701</v>
      </c>
      <c r="E26" s="21">
        <v>33068</v>
      </c>
      <c r="F26" s="11">
        <f t="shared" si="1"/>
        <v>4.6695991696733059E-2</v>
      </c>
      <c r="G26" s="21">
        <v>6041</v>
      </c>
      <c r="H26" s="11">
        <f t="shared" si="2"/>
        <v>8.5306182968417927E-3</v>
      </c>
    </row>
    <row r="27" spans="1:8" x14ac:dyDescent="0.4">
      <c r="A27" s="12" t="s">
        <v>85</v>
      </c>
      <c r="B27" s="20">
        <v>1194817</v>
      </c>
      <c r="C27" s="21">
        <v>252398</v>
      </c>
      <c r="D27" s="11">
        <f t="shared" si="0"/>
        <v>0.21124406499070569</v>
      </c>
      <c r="E27" s="21">
        <v>51748</v>
      </c>
      <c r="F27" s="11">
        <f t="shared" si="1"/>
        <v>4.331039816139208E-2</v>
      </c>
      <c r="G27" s="21">
        <v>8221</v>
      </c>
      <c r="H27" s="11">
        <f t="shared" si="2"/>
        <v>6.8805515823762136E-3</v>
      </c>
    </row>
    <row r="28" spans="1:8" x14ac:dyDescent="0.4">
      <c r="A28" s="12" t="s">
        <v>86</v>
      </c>
      <c r="B28" s="20">
        <v>944709</v>
      </c>
      <c r="C28" s="21">
        <v>180958</v>
      </c>
      <c r="D28" s="11">
        <f t="shared" si="0"/>
        <v>0.19154893199916589</v>
      </c>
      <c r="E28" s="21">
        <v>65434</v>
      </c>
      <c r="F28" s="11">
        <f t="shared" si="1"/>
        <v>6.926365685094564E-2</v>
      </c>
      <c r="G28" s="21">
        <v>40941</v>
      </c>
      <c r="H28" s="11">
        <f t="shared" si="2"/>
        <v>4.333715461586584E-2</v>
      </c>
    </row>
    <row r="29" spans="1:8" x14ac:dyDescent="0.4">
      <c r="A29" s="12" t="s">
        <v>87</v>
      </c>
      <c r="B29" s="20">
        <v>1562767</v>
      </c>
      <c r="C29" s="21">
        <v>324756</v>
      </c>
      <c r="D29" s="11">
        <f t="shared" si="0"/>
        <v>0.2078083297126187</v>
      </c>
      <c r="E29" s="21">
        <v>74009</v>
      </c>
      <c r="F29" s="11">
        <f t="shared" si="1"/>
        <v>4.735766752177388E-2</v>
      </c>
      <c r="G29" s="21">
        <v>23779</v>
      </c>
      <c r="H29" s="11">
        <f t="shared" si="2"/>
        <v>1.5215959896772839E-2</v>
      </c>
    </row>
    <row r="30" spans="1:8" x14ac:dyDescent="0.4">
      <c r="A30" s="12" t="s">
        <v>88</v>
      </c>
      <c r="B30" s="20">
        <v>732702</v>
      </c>
      <c r="C30" s="21">
        <v>136795</v>
      </c>
      <c r="D30" s="11">
        <f t="shared" si="0"/>
        <v>0.18669936754642405</v>
      </c>
      <c r="E30" s="21">
        <v>43052</v>
      </c>
      <c r="F30" s="11">
        <f t="shared" si="1"/>
        <v>5.87578579013023E-2</v>
      </c>
      <c r="G30" s="21">
        <v>8600</v>
      </c>
      <c r="H30" s="11">
        <f t="shared" si="2"/>
        <v>1.1737377542302328E-2</v>
      </c>
    </row>
    <row r="31" spans="1:8" x14ac:dyDescent="0.4">
      <c r="A31" s="4"/>
      <c r="B31" s="13"/>
      <c r="C31" s="14"/>
      <c r="D31" s="15"/>
      <c r="E31" s="14"/>
      <c r="F31" s="15"/>
      <c r="G31" s="14"/>
      <c r="H31" s="15"/>
    </row>
    <row r="32" spans="1:8" x14ac:dyDescent="0.4">
      <c r="A32" s="4"/>
      <c r="B32" s="13"/>
      <c r="C32" s="14"/>
      <c r="D32" s="15"/>
      <c r="E32" s="14"/>
      <c r="F32" s="15"/>
      <c r="G32" s="14"/>
      <c r="H32" s="15"/>
    </row>
    <row r="33" spans="1:8" x14ac:dyDescent="0.4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">
      <c r="A34" s="74"/>
      <c r="B34" s="62" t="s">
        <v>3</v>
      </c>
      <c r="C34" s="58" t="s">
        <v>4</v>
      </c>
      <c r="D34" s="63"/>
      <c r="E34" s="66" t="str">
        <f>E5</f>
        <v>直近1週間</v>
      </c>
      <c r="F34" s="67"/>
      <c r="G34" s="66">
        <f>'進捗状況 (都道府県別)'!G5:H5</f>
        <v>44620</v>
      </c>
      <c r="H34" s="67"/>
    </row>
    <row r="35" spans="1:8" ht="24" customHeight="1" x14ac:dyDescent="0.4">
      <c r="A35" s="74"/>
      <c r="B35" s="62"/>
      <c r="C35" s="64"/>
      <c r="D35" s="65"/>
      <c r="E35" s="68" t="s">
        <v>6</v>
      </c>
      <c r="F35" s="69"/>
      <c r="G35" s="70" t="s">
        <v>7</v>
      </c>
      <c r="H35" s="71"/>
    </row>
    <row r="36" spans="1:8" ht="18.75" customHeight="1" x14ac:dyDescent="0.4">
      <c r="A36" s="57"/>
      <c r="B36" s="62"/>
      <c r="C36" s="72" t="s">
        <v>8</v>
      </c>
      <c r="D36" s="8"/>
      <c r="E36" s="72" t="s">
        <v>9</v>
      </c>
      <c r="F36" s="8"/>
      <c r="G36" s="72" t="s">
        <v>9</v>
      </c>
      <c r="H36" s="9"/>
    </row>
    <row r="37" spans="1:8" ht="18.75" customHeight="1" x14ac:dyDescent="0.4">
      <c r="A37" s="57"/>
      <c r="B37" s="62"/>
      <c r="C37" s="73"/>
      <c r="D37" s="60" t="s">
        <v>10</v>
      </c>
      <c r="E37" s="73"/>
      <c r="F37" s="58" t="s">
        <v>11</v>
      </c>
      <c r="G37" s="73"/>
      <c r="H37" s="60" t="s">
        <v>11</v>
      </c>
    </row>
    <row r="38" spans="1:8" ht="35.1" customHeight="1" x14ac:dyDescent="0.4">
      <c r="A38" s="57"/>
      <c r="B38" s="62"/>
      <c r="C38" s="73"/>
      <c r="D38" s="59"/>
      <c r="E38" s="73"/>
      <c r="F38" s="59"/>
      <c r="G38" s="73"/>
      <c r="H38" s="59"/>
    </row>
    <row r="39" spans="1:8" x14ac:dyDescent="0.4">
      <c r="A39" s="10" t="s">
        <v>68</v>
      </c>
      <c r="B39" s="20">
        <v>9572763</v>
      </c>
      <c r="C39" s="21">
        <v>1959018</v>
      </c>
      <c r="D39" s="11">
        <f>C39/$B39</f>
        <v>0.20464499121100146</v>
      </c>
      <c r="E39" s="21">
        <v>472162</v>
      </c>
      <c r="F39" s="11">
        <f>E39/$B39</f>
        <v>4.9323481632210051E-2</v>
      </c>
      <c r="G39" s="21">
        <v>71201</v>
      </c>
      <c r="H39" s="11">
        <f>G39/$B39</f>
        <v>7.4378734749831373E-3</v>
      </c>
    </row>
    <row r="40" spans="1:8" ht="18.75" customHeight="1" x14ac:dyDescent="0.4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">
      <c r="A45" s="105" t="s">
        <v>64</v>
      </c>
      <c r="B45" s="109"/>
      <c r="C45" s="109"/>
      <c r="D45" s="110"/>
      <c r="E45" s="109"/>
      <c r="F45" s="110"/>
      <c r="G45" s="109"/>
      <c r="H45" s="110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1"/>
  <sheetViews>
    <sheetView view="pageBreakPreview" zoomScale="99" zoomScaleNormal="100" zoomScaleSheetLayoutView="99" workbookViewId="0">
      <selection activeCell="O4" sqref="O4"/>
    </sheetView>
  </sheetViews>
  <sheetFormatPr defaultRowHeight="18.75" x14ac:dyDescent="0.4"/>
  <cols>
    <col min="1" max="1" width="12.75" customWidth="1"/>
    <col min="2" max="2" width="14.125" style="30" customWidth="1"/>
    <col min="3" max="4" width="13.875" customWidth="1"/>
    <col min="5" max="6" width="14" customWidth="1"/>
    <col min="7" max="8" width="14.125" customWidth="1"/>
    <col min="9" max="9" width="12.875" customWidth="1"/>
    <col min="10" max="11" width="13.125" customWidth="1"/>
    <col min="13" max="13" width="11.625" bestFit="1" customWidth="1"/>
  </cols>
  <sheetData>
    <row r="1" spans="1:13" x14ac:dyDescent="0.4">
      <c r="A1" s="22" t="s">
        <v>93</v>
      </c>
      <c r="B1" s="23"/>
      <c r="C1" s="24"/>
      <c r="D1" s="24"/>
      <c r="E1" s="24"/>
      <c r="F1" s="24"/>
      <c r="J1" s="25"/>
    </row>
    <row r="2" spans="1:13" x14ac:dyDescent="0.4">
      <c r="A2" s="22"/>
      <c r="B2" s="22"/>
      <c r="C2" s="22"/>
      <c r="D2" s="22"/>
      <c r="E2" s="22"/>
      <c r="F2" s="22"/>
      <c r="G2" s="22"/>
      <c r="H2" s="22"/>
      <c r="I2" s="22"/>
      <c r="K2" s="26" t="str">
        <f>'進捗状況 (都道府県別)'!H3</f>
        <v>（3月1日公表時点）</v>
      </c>
    </row>
    <row r="3" spans="1:13" x14ac:dyDescent="0.4">
      <c r="A3" s="76" t="s">
        <v>2</v>
      </c>
      <c r="B3" s="79" t="s">
        <v>94</v>
      </c>
      <c r="C3" s="80"/>
      <c r="D3" s="80"/>
      <c r="E3" s="80"/>
      <c r="F3" s="80"/>
      <c r="G3" s="80"/>
      <c r="H3" s="80"/>
      <c r="I3" s="80"/>
      <c r="J3" s="80"/>
      <c r="K3" s="81"/>
    </row>
    <row r="4" spans="1:13" x14ac:dyDescent="0.4">
      <c r="A4" s="77"/>
      <c r="B4" s="77"/>
      <c r="C4" s="82" t="s">
        <v>95</v>
      </c>
      <c r="D4" s="83"/>
      <c r="E4" s="82" t="s">
        <v>96</v>
      </c>
      <c r="F4" s="83"/>
      <c r="G4" s="76" t="s">
        <v>97</v>
      </c>
      <c r="H4" s="76"/>
      <c r="I4" s="86"/>
      <c r="J4" s="86"/>
      <c r="K4" s="86"/>
    </row>
    <row r="5" spans="1:13" x14ac:dyDescent="0.4">
      <c r="A5" s="77"/>
      <c r="B5" s="77"/>
      <c r="C5" s="84"/>
      <c r="D5" s="85"/>
      <c r="E5" s="84"/>
      <c r="F5" s="85"/>
      <c r="G5" s="84"/>
      <c r="H5" s="85"/>
      <c r="I5" s="27" t="s">
        <v>98</v>
      </c>
      <c r="J5" s="27" t="s">
        <v>99</v>
      </c>
      <c r="K5" s="28" t="s">
        <v>100</v>
      </c>
    </row>
    <row r="6" spans="1:13" x14ac:dyDescent="0.4">
      <c r="A6" s="78"/>
      <c r="B6" s="78"/>
      <c r="C6" s="29" t="s">
        <v>8</v>
      </c>
      <c r="D6" s="29" t="s">
        <v>101</v>
      </c>
      <c r="E6" s="29" t="s">
        <v>8</v>
      </c>
      <c r="F6" s="29" t="s">
        <v>101</v>
      </c>
      <c r="G6" s="29" t="s">
        <v>8</v>
      </c>
      <c r="H6" s="29" t="s">
        <v>101</v>
      </c>
      <c r="I6" s="87" t="s">
        <v>8</v>
      </c>
      <c r="J6" s="88"/>
      <c r="K6" s="89"/>
      <c r="M6" s="30" t="s">
        <v>102</v>
      </c>
    </row>
    <row r="7" spans="1:13" x14ac:dyDescent="0.4">
      <c r="A7" s="31" t="s">
        <v>12</v>
      </c>
      <c r="B7" s="32">
        <f>C7+E7+G7</f>
        <v>227620073</v>
      </c>
      <c r="C7" s="32">
        <f t="shared" ref="C7:K7" si="0">SUM(C8:C54)</f>
        <v>101662077</v>
      </c>
      <c r="D7" s="33">
        <f t="shared" ref="D7:D54" si="1">C7/M7</f>
        <v>0.80273249580865891</v>
      </c>
      <c r="E7" s="32">
        <f t="shared" si="0"/>
        <v>100159261</v>
      </c>
      <c r="F7" s="34">
        <f t="shared" ref="F7:F54" si="2">E7/M7</f>
        <v>0.79086613153576302</v>
      </c>
      <c r="G7" s="35">
        <f t="shared" si="0"/>
        <v>25798735</v>
      </c>
      <c r="H7" s="34">
        <f t="shared" ref="H7:H54" si="3">G7/M7</f>
        <v>0.20370902844387295</v>
      </c>
      <c r="I7" s="35">
        <f t="shared" si="0"/>
        <v>945646</v>
      </c>
      <c r="J7" s="35">
        <f t="shared" si="0"/>
        <v>4793620</v>
      </c>
      <c r="K7" s="35">
        <f t="shared" si="0"/>
        <v>20059469</v>
      </c>
      <c r="M7" s="1">
        <v>126645025</v>
      </c>
    </row>
    <row r="8" spans="1:13" x14ac:dyDescent="0.4">
      <c r="A8" s="36" t="s">
        <v>13</v>
      </c>
      <c r="B8" s="32">
        <f t="shared" ref="B8:B54" si="4">C8+E8+G8</f>
        <v>9332902</v>
      </c>
      <c r="C8" s="37">
        <f>SUM(一般接種!D7+一般接種!G7+一般接種!J7+医療従事者等!C5)</f>
        <v>4231397</v>
      </c>
      <c r="D8" s="33">
        <f t="shared" si="1"/>
        <v>0.80958836934812151</v>
      </c>
      <c r="E8" s="37">
        <f>SUM(一般接種!E7+一般接種!H7+一般接種!K7+医療従事者等!D5)</f>
        <v>4164122</v>
      </c>
      <c r="F8" s="34">
        <f t="shared" si="2"/>
        <v>0.79671672021004847</v>
      </c>
      <c r="G8" s="32">
        <f>SUM(I8:K8)</f>
        <v>937383</v>
      </c>
      <c r="H8" s="34">
        <f t="shared" si="3"/>
        <v>0.17934842190998629</v>
      </c>
      <c r="I8" s="38">
        <v>40342</v>
      </c>
      <c r="J8" s="38">
        <v>208357</v>
      </c>
      <c r="K8" s="38">
        <v>688684</v>
      </c>
      <c r="M8" s="1">
        <v>5226603</v>
      </c>
    </row>
    <row r="9" spans="1:13" x14ac:dyDescent="0.4">
      <c r="A9" s="36" t="s">
        <v>14</v>
      </c>
      <c r="B9" s="32">
        <f t="shared" si="4"/>
        <v>2338410</v>
      </c>
      <c r="C9" s="37">
        <f>SUM(一般接種!D8+一般接種!G8+一般接種!J8+医療従事者等!C6)</f>
        <v>1061058</v>
      </c>
      <c r="D9" s="33">
        <f t="shared" si="1"/>
        <v>0.84236691369982097</v>
      </c>
      <c r="E9" s="37">
        <f>SUM(一般接種!E8+一般接種!H8+一般接種!K8+医療従事者等!D6)</f>
        <v>1046939</v>
      </c>
      <c r="F9" s="34">
        <f t="shared" si="2"/>
        <v>0.83115793317799491</v>
      </c>
      <c r="G9" s="32">
        <f t="shared" ref="G9:G54" si="5">SUM(I9:K9)</f>
        <v>230413</v>
      </c>
      <c r="H9" s="34">
        <f t="shared" si="3"/>
        <v>0.18292335356438277</v>
      </c>
      <c r="I9" s="38">
        <v>10458</v>
      </c>
      <c r="J9" s="38">
        <v>39830</v>
      </c>
      <c r="K9" s="38">
        <v>180125</v>
      </c>
      <c r="M9" s="1">
        <v>1259615</v>
      </c>
    </row>
    <row r="10" spans="1:13" x14ac:dyDescent="0.4">
      <c r="A10" s="36" t="s">
        <v>15</v>
      </c>
      <c r="B10" s="32">
        <f t="shared" si="4"/>
        <v>2278061</v>
      </c>
      <c r="C10" s="37">
        <f>SUM(一般接種!D9+一般接種!G9+一般接種!J9+医療従事者等!C7)</f>
        <v>1027985</v>
      </c>
      <c r="D10" s="33">
        <f t="shared" si="1"/>
        <v>0.84204262206724478</v>
      </c>
      <c r="E10" s="37">
        <f>SUM(一般接種!E9+一般接種!H9+一般接種!K9+医療従事者等!D7)</f>
        <v>1012697</v>
      </c>
      <c r="F10" s="34">
        <f t="shared" si="2"/>
        <v>0.82951992221640647</v>
      </c>
      <c r="G10" s="32">
        <f t="shared" si="5"/>
        <v>237379</v>
      </c>
      <c r="H10" s="34">
        <f t="shared" si="3"/>
        <v>0.19444178230587073</v>
      </c>
      <c r="I10" s="38">
        <v>9169</v>
      </c>
      <c r="J10" s="38">
        <v>44431</v>
      </c>
      <c r="K10" s="38">
        <v>183779</v>
      </c>
      <c r="M10" s="1">
        <v>1220823</v>
      </c>
    </row>
    <row r="11" spans="1:13" x14ac:dyDescent="0.4">
      <c r="A11" s="36" t="s">
        <v>16</v>
      </c>
      <c r="B11" s="32">
        <f t="shared" si="4"/>
        <v>4239944</v>
      </c>
      <c r="C11" s="37">
        <f>SUM(一般接種!D10+一般接種!G10+一般接種!J10+医療従事者等!C8)</f>
        <v>1885786</v>
      </c>
      <c r="D11" s="33">
        <f t="shared" si="1"/>
        <v>0.82637821654705612</v>
      </c>
      <c r="E11" s="37">
        <f>SUM(一般接種!E10+一般接種!H10+一般接種!K10+医療従事者等!D8)</f>
        <v>1850910</v>
      </c>
      <c r="F11" s="34">
        <f t="shared" si="2"/>
        <v>0.81109505786399494</v>
      </c>
      <c r="G11" s="32">
        <f t="shared" si="5"/>
        <v>503248</v>
      </c>
      <c r="H11" s="34">
        <f t="shared" si="3"/>
        <v>0.22053042324042754</v>
      </c>
      <c r="I11" s="38">
        <v>17425</v>
      </c>
      <c r="J11" s="38">
        <v>111387</v>
      </c>
      <c r="K11" s="38">
        <v>374436</v>
      </c>
      <c r="M11" s="1">
        <v>2281989</v>
      </c>
    </row>
    <row r="12" spans="1:13" x14ac:dyDescent="0.4">
      <c r="A12" s="36" t="s">
        <v>17</v>
      </c>
      <c r="B12" s="32">
        <f t="shared" si="4"/>
        <v>1788065</v>
      </c>
      <c r="C12" s="37">
        <f>SUM(一般接種!D11+一般接種!G11+一般接種!J11+医療従事者等!C9)</f>
        <v>828284</v>
      </c>
      <c r="D12" s="33">
        <f t="shared" si="1"/>
        <v>0.8527686947640658</v>
      </c>
      <c r="E12" s="37">
        <f>SUM(一般接種!E11+一般接種!H11+一般接種!K11+医療従事者等!D9)</f>
        <v>815923</v>
      </c>
      <c r="F12" s="34">
        <f t="shared" si="2"/>
        <v>0.84004229435553612</v>
      </c>
      <c r="G12" s="32">
        <f t="shared" si="5"/>
        <v>143858</v>
      </c>
      <c r="H12" s="34">
        <f t="shared" si="3"/>
        <v>0.14811055011489899</v>
      </c>
      <c r="I12" s="38">
        <v>4847</v>
      </c>
      <c r="J12" s="38">
        <v>28841</v>
      </c>
      <c r="K12" s="38">
        <v>110170</v>
      </c>
      <c r="M12" s="1">
        <v>971288</v>
      </c>
    </row>
    <row r="13" spans="1:13" x14ac:dyDescent="0.4">
      <c r="A13" s="36" t="s">
        <v>18</v>
      </c>
      <c r="B13" s="32">
        <f t="shared" si="4"/>
        <v>1997347</v>
      </c>
      <c r="C13" s="37">
        <f>SUM(一般接種!D12+一般接種!G12+一般接種!J12+医療従事者等!C10)</f>
        <v>900287</v>
      </c>
      <c r="D13" s="33">
        <f t="shared" si="1"/>
        <v>0.84173428001368789</v>
      </c>
      <c r="E13" s="37">
        <f>SUM(一般接種!E12+一般接種!H12+一般接種!K12+医療従事者等!D10)</f>
        <v>890037</v>
      </c>
      <c r="F13" s="34">
        <f t="shared" si="2"/>
        <v>0.83215091785235451</v>
      </c>
      <c r="G13" s="32">
        <f t="shared" si="5"/>
        <v>207023</v>
      </c>
      <c r="H13" s="34">
        <f t="shared" si="3"/>
        <v>0.1935586716805571</v>
      </c>
      <c r="I13" s="38">
        <v>8967</v>
      </c>
      <c r="J13" s="38">
        <v>33305</v>
      </c>
      <c r="K13" s="38">
        <v>164751</v>
      </c>
      <c r="M13" s="1">
        <v>1069562</v>
      </c>
    </row>
    <row r="14" spans="1:13" x14ac:dyDescent="0.4">
      <c r="A14" s="36" t="s">
        <v>19</v>
      </c>
      <c r="B14" s="32">
        <f t="shared" si="4"/>
        <v>3468920</v>
      </c>
      <c r="C14" s="37">
        <f>SUM(一般接種!D13+一般接種!G13+一般接種!J13+医療従事者等!C11)</f>
        <v>1546911</v>
      </c>
      <c r="D14" s="33">
        <f t="shared" si="1"/>
        <v>0.83075294606669281</v>
      </c>
      <c r="E14" s="37">
        <f>SUM(一般接種!E13+一般接種!H13+一般接種!K13+医療従事者等!D11)</f>
        <v>1527439</v>
      </c>
      <c r="F14" s="34">
        <f t="shared" si="2"/>
        <v>0.8202957049159022</v>
      </c>
      <c r="G14" s="32">
        <f t="shared" si="5"/>
        <v>394570</v>
      </c>
      <c r="H14" s="34">
        <f t="shared" si="3"/>
        <v>0.21189983776024282</v>
      </c>
      <c r="I14" s="38">
        <v>18191</v>
      </c>
      <c r="J14" s="38">
        <v>70373</v>
      </c>
      <c r="K14" s="38">
        <v>306006</v>
      </c>
      <c r="M14" s="1">
        <v>1862059</v>
      </c>
    </row>
    <row r="15" spans="1:13" x14ac:dyDescent="0.4">
      <c r="A15" s="36" t="s">
        <v>20</v>
      </c>
      <c r="B15" s="32">
        <f t="shared" si="4"/>
        <v>5458465</v>
      </c>
      <c r="C15" s="37">
        <f>SUM(一般接種!D14+一般接種!G14+一般接種!J14+医療従事者等!C12)</f>
        <v>2411384</v>
      </c>
      <c r="D15" s="33">
        <f t="shared" si="1"/>
        <v>0.82931689408204146</v>
      </c>
      <c r="E15" s="37">
        <f>SUM(一般接種!E14+一般接種!H14+一般接種!K14+医療従事者等!D12)</f>
        <v>2377561</v>
      </c>
      <c r="F15" s="34">
        <f t="shared" si="2"/>
        <v>0.81768457616480517</v>
      </c>
      <c r="G15" s="32">
        <f t="shared" si="5"/>
        <v>669520</v>
      </c>
      <c r="H15" s="34">
        <f t="shared" si="3"/>
        <v>0.23025957165088945</v>
      </c>
      <c r="I15" s="38">
        <v>20041</v>
      </c>
      <c r="J15" s="38">
        <v>133037</v>
      </c>
      <c r="K15" s="38">
        <v>516442</v>
      </c>
      <c r="M15" s="1">
        <v>2907675</v>
      </c>
    </row>
    <row r="16" spans="1:13" x14ac:dyDescent="0.4">
      <c r="A16" s="39" t="s">
        <v>21</v>
      </c>
      <c r="B16" s="32">
        <f t="shared" si="4"/>
        <v>3574450</v>
      </c>
      <c r="C16" s="37">
        <f>SUM(一般接種!D15+一般接種!G15+一般接種!J15+医療従事者等!C13)</f>
        <v>1590416</v>
      </c>
      <c r="D16" s="33">
        <f t="shared" si="1"/>
        <v>0.81334519108868208</v>
      </c>
      <c r="E16" s="37">
        <f>SUM(一般接種!E15+一般接種!H15+一般接種!K15+医療従事者等!D13)</f>
        <v>1569329</v>
      </c>
      <c r="F16" s="34">
        <f t="shared" si="2"/>
        <v>0.80256121378683964</v>
      </c>
      <c r="G16" s="32">
        <f t="shared" si="5"/>
        <v>414705</v>
      </c>
      <c r="H16" s="34">
        <f t="shared" si="3"/>
        <v>0.21208181851190624</v>
      </c>
      <c r="I16" s="38">
        <v>14522</v>
      </c>
      <c r="J16" s="38">
        <v>67288</v>
      </c>
      <c r="K16" s="38">
        <v>332895</v>
      </c>
      <c r="M16" s="1">
        <v>1955401</v>
      </c>
    </row>
    <row r="17" spans="1:13" x14ac:dyDescent="0.4">
      <c r="A17" s="36" t="s">
        <v>22</v>
      </c>
      <c r="B17" s="32">
        <f t="shared" si="4"/>
        <v>3607059</v>
      </c>
      <c r="C17" s="37">
        <f>SUM(一般接種!D16+一般接種!G16+一般接種!J16+医療従事者等!C14)</f>
        <v>1583172</v>
      </c>
      <c r="D17" s="33">
        <f t="shared" si="1"/>
        <v>0.80852417725132664</v>
      </c>
      <c r="E17" s="37">
        <f>SUM(一般接種!E16+一般接種!H16+一般接種!K16+医療従事者等!D14)</f>
        <v>1557088</v>
      </c>
      <c r="F17" s="34">
        <f t="shared" si="2"/>
        <v>0.79520310750058343</v>
      </c>
      <c r="G17" s="32">
        <f t="shared" si="5"/>
        <v>466799</v>
      </c>
      <c r="H17" s="34">
        <f t="shared" si="3"/>
        <v>0.23839372943479423</v>
      </c>
      <c r="I17" s="38">
        <v>15644</v>
      </c>
      <c r="J17" s="38">
        <v>67894</v>
      </c>
      <c r="K17" s="38">
        <v>383261</v>
      </c>
      <c r="M17" s="1">
        <v>1958101</v>
      </c>
    </row>
    <row r="18" spans="1:13" x14ac:dyDescent="0.4">
      <c r="A18" s="36" t="s">
        <v>23</v>
      </c>
      <c r="B18" s="32">
        <f t="shared" si="4"/>
        <v>13348621</v>
      </c>
      <c r="C18" s="37">
        <f>SUM(一般接種!D17+一般接種!G17+一般接種!J17+医療従事者等!C15)</f>
        <v>5998263</v>
      </c>
      <c r="D18" s="33">
        <f t="shared" si="1"/>
        <v>0.81125589159240064</v>
      </c>
      <c r="E18" s="37">
        <f>SUM(一般接種!E17+一般接種!H17+一般接種!K17+医療従事者等!D15)</f>
        <v>5907660</v>
      </c>
      <c r="F18" s="34">
        <f t="shared" si="2"/>
        <v>0.79900197449240906</v>
      </c>
      <c r="G18" s="32">
        <f t="shared" si="5"/>
        <v>1442698</v>
      </c>
      <c r="H18" s="34">
        <f t="shared" si="3"/>
        <v>0.19512269673546712</v>
      </c>
      <c r="I18" s="38">
        <v>44980</v>
      </c>
      <c r="J18" s="38">
        <v>245502</v>
      </c>
      <c r="K18" s="38">
        <v>1152216</v>
      </c>
      <c r="M18" s="1">
        <v>7393799</v>
      </c>
    </row>
    <row r="19" spans="1:13" x14ac:dyDescent="0.4">
      <c r="A19" s="36" t="s">
        <v>24</v>
      </c>
      <c r="B19" s="32">
        <f t="shared" si="4"/>
        <v>11353854</v>
      </c>
      <c r="C19" s="37">
        <f>SUM(一般接種!D18+一般接種!G18+一般接種!J18+医療従事者等!C16)</f>
        <v>5103906</v>
      </c>
      <c r="D19" s="33">
        <f t="shared" si="1"/>
        <v>0.80721068776755955</v>
      </c>
      <c r="E19" s="37">
        <f>SUM(一般接種!E18+一般接種!H18+一般接種!K18+医療従事者等!D16)</f>
        <v>5035887</v>
      </c>
      <c r="F19" s="34">
        <f t="shared" si="2"/>
        <v>0.79645311038050315</v>
      </c>
      <c r="G19" s="32">
        <f t="shared" si="5"/>
        <v>1214061</v>
      </c>
      <c r="H19" s="34">
        <f t="shared" si="3"/>
        <v>0.19201039650843316</v>
      </c>
      <c r="I19" s="38">
        <v>40463</v>
      </c>
      <c r="J19" s="38">
        <v>196794</v>
      </c>
      <c r="K19" s="38">
        <v>976804</v>
      </c>
      <c r="M19" s="1">
        <v>6322892</v>
      </c>
    </row>
    <row r="20" spans="1:13" x14ac:dyDescent="0.4">
      <c r="A20" s="36" t="s">
        <v>25</v>
      </c>
      <c r="B20" s="32">
        <f t="shared" si="4"/>
        <v>24900547</v>
      </c>
      <c r="C20" s="37">
        <f>SUM(一般接種!D19+一般接種!G19+一般接種!J19+医療従事者等!C17)</f>
        <v>11079302</v>
      </c>
      <c r="D20" s="33">
        <f t="shared" si="1"/>
        <v>0.80033509280896231</v>
      </c>
      <c r="E20" s="37">
        <f>SUM(一般接種!E19+一般接種!H19+一般接種!K19+医療従事者等!D17)</f>
        <v>10928440</v>
      </c>
      <c r="F20" s="34">
        <f t="shared" si="2"/>
        <v>0.78943728058474949</v>
      </c>
      <c r="G20" s="32">
        <f t="shared" si="5"/>
        <v>2892805</v>
      </c>
      <c r="H20" s="34">
        <f t="shared" si="3"/>
        <v>0.20896743839577894</v>
      </c>
      <c r="I20" s="38">
        <v>87413</v>
      </c>
      <c r="J20" s="38">
        <v>537270</v>
      </c>
      <c r="K20" s="38">
        <v>2268122</v>
      </c>
      <c r="M20" s="1">
        <v>13843329</v>
      </c>
    </row>
    <row r="21" spans="1:13" x14ac:dyDescent="0.4">
      <c r="A21" s="36" t="s">
        <v>26</v>
      </c>
      <c r="B21" s="32">
        <f t="shared" si="4"/>
        <v>16404946</v>
      </c>
      <c r="C21" s="37">
        <f>SUM(一般接種!D20+一般接種!G20+一般接種!J20+医療従事者等!C18)</f>
        <v>7463012</v>
      </c>
      <c r="D21" s="33">
        <f t="shared" si="1"/>
        <v>0.80941922555743329</v>
      </c>
      <c r="E21" s="37">
        <f>SUM(一般接種!E20+一般接種!H20+一般接種!K20+医療従事者等!D18)</f>
        <v>7369427</v>
      </c>
      <c r="F21" s="34">
        <f t="shared" si="2"/>
        <v>0.7992692354162152</v>
      </c>
      <c r="G21" s="32">
        <f t="shared" si="5"/>
        <v>1572507</v>
      </c>
      <c r="H21" s="34">
        <f t="shared" si="3"/>
        <v>0.17055009400006899</v>
      </c>
      <c r="I21" s="38">
        <v>43530</v>
      </c>
      <c r="J21" s="38">
        <v>252798</v>
      </c>
      <c r="K21" s="38">
        <v>1276179</v>
      </c>
      <c r="M21" s="1">
        <v>9220206</v>
      </c>
    </row>
    <row r="22" spans="1:13" x14ac:dyDescent="0.4">
      <c r="A22" s="36" t="s">
        <v>27</v>
      </c>
      <c r="B22" s="32">
        <f t="shared" si="4"/>
        <v>4052985</v>
      </c>
      <c r="C22" s="37">
        <f>SUM(一般接種!D21+一般接種!G21+一般接種!J21+医療従事者等!C19)</f>
        <v>1854537</v>
      </c>
      <c r="D22" s="33">
        <f t="shared" si="1"/>
        <v>0.83795354545101286</v>
      </c>
      <c r="E22" s="37">
        <f>SUM(一般接種!E21+一般接種!H21+一般接種!K21+医療従事者等!D19)</f>
        <v>1822972</v>
      </c>
      <c r="F22" s="34">
        <f t="shared" si="2"/>
        <v>0.82369122355494873</v>
      </c>
      <c r="G22" s="32">
        <f t="shared" si="5"/>
        <v>375476</v>
      </c>
      <c r="H22" s="34">
        <f t="shared" si="3"/>
        <v>0.16965498419916372</v>
      </c>
      <c r="I22" s="38">
        <v>15734</v>
      </c>
      <c r="J22" s="38">
        <v>61381</v>
      </c>
      <c r="K22" s="38">
        <v>298361</v>
      </c>
      <c r="M22" s="1">
        <v>2213174</v>
      </c>
    </row>
    <row r="23" spans="1:13" x14ac:dyDescent="0.4">
      <c r="A23" s="36" t="s">
        <v>28</v>
      </c>
      <c r="B23" s="32">
        <f t="shared" si="4"/>
        <v>1980449</v>
      </c>
      <c r="C23" s="37">
        <f>SUM(一般接種!D22+一般接種!G22+一般接種!J22+医療従事者等!C20)</f>
        <v>879094</v>
      </c>
      <c r="D23" s="33">
        <f t="shared" si="1"/>
        <v>0.83909116767238667</v>
      </c>
      <c r="E23" s="37">
        <f>SUM(一般接種!E22+一般接種!H22+一般接種!K22+医療従事者等!D20)</f>
        <v>870625</v>
      </c>
      <c r="F23" s="34">
        <f t="shared" si="2"/>
        <v>0.83100754624052897</v>
      </c>
      <c r="G23" s="32">
        <f t="shared" si="5"/>
        <v>230730</v>
      </c>
      <c r="H23" s="34">
        <f t="shared" si="3"/>
        <v>0.22023072062492721</v>
      </c>
      <c r="I23" s="38">
        <v>9848</v>
      </c>
      <c r="J23" s="38">
        <v>36129</v>
      </c>
      <c r="K23" s="38">
        <v>184753</v>
      </c>
      <c r="M23" s="1">
        <v>1047674</v>
      </c>
    </row>
    <row r="24" spans="1:13" x14ac:dyDescent="0.4">
      <c r="A24" s="36" t="s">
        <v>29</v>
      </c>
      <c r="B24" s="32">
        <f t="shared" si="4"/>
        <v>2069962</v>
      </c>
      <c r="C24" s="37">
        <f>SUM(一般接種!D23+一般接種!G23+一般接種!J23+医療従事者等!C21)</f>
        <v>917333</v>
      </c>
      <c r="D24" s="33">
        <f t="shared" si="1"/>
        <v>0.80989550225311124</v>
      </c>
      <c r="E24" s="37">
        <f>SUM(一般接種!E23+一般接種!H23+一般接種!K23+医療従事者等!D21)</f>
        <v>904990</v>
      </c>
      <c r="F24" s="34">
        <f t="shared" si="2"/>
        <v>0.79899810710401042</v>
      </c>
      <c r="G24" s="32">
        <f t="shared" si="5"/>
        <v>247639</v>
      </c>
      <c r="H24" s="34">
        <f t="shared" si="3"/>
        <v>0.21863566696331455</v>
      </c>
      <c r="I24" s="38">
        <v>7933</v>
      </c>
      <c r="J24" s="38">
        <v>52480</v>
      </c>
      <c r="K24" s="38">
        <v>187226</v>
      </c>
      <c r="M24" s="1">
        <v>1132656</v>
      </c>
    </row>
    <row r="25" spans="1:13" x14ac:dyDescent="0.4">
      <c r="A25" s="36" t="s">
        <v>30</v>
      </c>
      <c r="B25" s="32">
        <f t="shared" si="4"/>
        <v>1424022</v>
      </c>
      <c r="C25" s="37">
        <f>SUM(一般接種!D24+一般接種!G24+一般接種!J24+医療従事者等!C22)</f>
        <v>633635</v>
      </c>
      <c r="D25" s="33">
        <f t="shared" si="1"/>
        <v>0.81803370329583791</v>
      </c>
      <c r="E25" s="37">
        <f>SUM(一般接種!E24+一般接種!H24+一般接種!K24+医療従事者等!D22)</f>
        <v>626311</v>
      </c>
      <c r="F25" s="34">
        <f t="shared" si="2"/>
        <v>0.80857829309447793</v>
      </c>
      <c r="G25" s="32">
        <f t="shared" si="5"/>
        <v>164076</v>
      </c>
      <c r="H25" s="34">
        <f t="shared" si="3"/>
        <v>0.21182494322751727</v>
      </c>
      <c r="I25" s="38">
        <v>7231</v>
      </c>
      <c r="J25" s="38">
        <v>31254</v>
      </c>
      <c r="K25" s="38">
        <v>125591</v>
      </c>
      <c r="M25" s="1">
        <v>774583</v>
      </c>
    </row>
    <row r="26" spans="1:13" x14ac:dyDescent="0.4">
      <c r="A26" s="36" t="s">
        <v>31</v>
      </c>
      <c r="B26" s="32">
        <f t="shared" si="4"/>
        <v>1519160</v>
      </c>
      <c r="C26" s="37">
        <f>SUM(一般接種!D25+一般接種!G25+一般接種!J25+医療従事者等!C23)</f>
        <v>668982</v>
      </c>
      <c r="D26" s="33">
        <f t="shared" si="1"/>
        <v>0.81484097993049909</v>
      </c>
      <c r="E26" s="37">
        <f>SUM(一般接種!E25+一般接種!H25+一般接種!K25+医療従事者等!D23)</f>
        <v>659508</v>
      </c>
      <c r="F26" s="34">
        <f t="shared" si="2"/>
        <v>0.80330135189288143</v>
      </c>
      <c r="G26" s="32">
        <f t="shared" si="5"/>
        <v>190670</v>
      </c>
      <c r="H26" s="34">
        <f t="shared" si="3"/>
        <v>0.23224201793672816</v>
      </c>
      <c r="I26" s="38">
        <v>6079</v>
      </c>
      <c r="J26" s="38">
        <v>36073</v>
      </c>
      <c r="K26" s="38">
        <v>148518</v>
      </c>
      <c r="M26" s="1">
        <v>820997</v>
      </c>
    </row>
    <row r="27" spans="1:13" x14ac:dyDescent="0.4">
      <c r="A27" s="36" t="s">
        <v>32</v>
      </c>
      <c r="B27" s="32">
        <f t="shared" si="4"/>
        <v>3808636</v>
      </c>
      <c r="C27" s="37">
        <f>SUM(一般接種!D26+一般接種!G26+一般接種!J26+医療従事者等!C24)</f>
        <v>1690591</v>
      </c>
      <c r="D27" s="33">
        <f t="shared" si="1"/>
        <v>0.81602587587130992</v>
      </c>
      <c r="E27" s="37">
        <f>SUM(一般接種!E26+一般接種!H26+一般接種!K26+医療従事者等!D24)</f>
        <v>1665198</v>
      </c>
      <c r="F27" s="34">
        <f t="shared" si="2"/>
        <v>0.80376901122101885</v>
      </c>
      <c r="G27" s="32">
        <f t="shared" si="5"/>
        <v>452847</v>
      </c>
      <c r="H27" s="34">
        <f t="shared" si="3"/>
        <v>0.21858324681173336</v>
      </c>
      <c r="I27" s="38">
        <v>13578</v>
      </c>
      <c r="J27" s="38">
        <v>64948</v>
      </c>
      <c r="K27" s="38">
        <v>374321</v>
      </c>
      <c r="M27" s="1">
        <v>2071737</v>
      </c>
    </row>
    <row r="28" spans="1:13" x14ac:dyDescent="0.4">
      <c r="A28" s="36" t="s">
        <v>33</v>
      </c>
      <c r="B28" s="32">
        <f t="shared" si="4"/>
        <v>3802527</v>
      </c>
      <c r="C28" s="37">
        <f>SUM(一般接種!D27+一般接種!G27+一般接種!J27+医療従事者等!C25)</f>
        <v>1637464</v>
      </c>
      <c r="D28" s="33">
        <f t="shared" si="1"/>
        <v>0.81191556289174238</v>
      </c>
      <c r="E28" s="37">
        <f>SUM(一般接種!E27+一般接種!H27+一般接種!K27+医療従事者等!D25)</f>
        <v>1622237</v>
      </c>
      <c r="F28" s="34">
        <f t="shared" si="2"/>
        <v>0.80436544986565295</v>
      </c>
      <c r="G28" s="32">
        <f t="shared" si="5"/>
        <v>542826</v>
      </c>
      <c r="H28" s="34">
        <f t="shared" si="3"/>
        <v>0.26915332327444935</v>
      </c>
      <c r="I28" s="38">
        <v>14666</v>
      </c>
      <c r="J28" s="38">
        <v>83535</v>
      </c>
      <c r="K28" s="38">
        <v>444625</v>
      </c>
      <c r="M28" s="1">
        <v>2016791</v>
      </c>
    </row>
    <row r="29" spans="1:13" x14ac:dyDescent="0.4">
      <c r="A29" s="36" t="s">
        <v>34</v>
      </c>
      <c r="B29" s="32">
        <f t="shared" si="4"/>
        <v>6817015</v>
      </c>
      <c r="C29" s="37">
        <f>SUM(一般接種!D28+一般接種!G28+一般接種!J28+医療従事者等!C26)</f>
        <v>3071919</v>
      </c>
      <c r="D29" s="33">
        <f t="shared" si="1"/>
        <v>0.8333430089033329</v>
      </c>
      <c r="E29" s="37">
        <f>SUM(一般接種!E28+一般接種!H28+一般接種!K28+医療従事者等!D26)</f>
        <v>3036267</v>
      </c>
      <c r="F29" s="34">
        <f t="shared" si="2"/>
        <v>0.82367141764281415</v>
      </c>
      <c r="G29" s="32">
        <f t="shared" si="5"/>
        <v>708829</v>
      </c>
      <c r="H29" s="34">
        <f t="shared" si="3"/>
        <v>0.19228947496920998</v>
      </c>
      <c r="I29" s="38">
        <v>21347</v>
      </c>
      <c r="J29" s="38">
        <v>105858</v>
      </c>
      <c r="K29" s="38">
        <v>581624</v>
      </c>
      <c r="M29" s="1">
        <v>3686260</v>
      </c>
    </row>
    <row r="30" spans="1:13" x14ac:dyDescent="0.4">
      <c r="A30" s="36" t="s">
        <v>35</v>
      </c>
      <c r="B30" s="32">
        <f t="shared" si="4"/>
        <v>13348050</v>
      </c>
      <c r="C30" s="37">
        <f>SUM(一般接種!D29+一般接種!G29+一般接種!J29+医療従事者等!C27)</f>
        <v>5909931</v>
      </c>
      <c r="D30" s="33">
        <f t="shared" si="1"/>
        <v>0.78186080280975745</v>
      </c>
      <c r="E30" s="37">
        <f>SUM(一般接種!E29+一般接種!H29+一般接種!K29+医療従事者等!D27)</f>
        <v>5798950</v>
      </c>
      <c r="F30" s="34">
        <f t="shared" si="2"/>
        <v>0.76717844970671278</v>
      </c>
      <c r="G30" s="32">
        <f t="shared" si="5"/>
        <v>1639169</v>
      </c>
      <c r="H30" s="34">
        <f t="shared" si="3"/>
        <v>0.21685566046048038</v>
      </c>
      <c r="I30" s="38">
        <v>42064</v>
      </c>
      <c r="J30" s="38">
        <v>351612</v>
      </c>
      <c r="K30" s="38">
        <v>1245493</v>
      </c>
      <c r="M30" s="1">
        <v>7558802</v>
      </c>
    </row>
    <row r="31" spans="1:13" x14ac:dyDescent="0.4">
      <c r="A31" s="36" t="s">
        <v>36</v>
      </c>
      <c r="B31" s="32">
        <f t="shared" si="4"/>
        <v>3234339</v>
      </c>
      <c r="C31" s="37">
        <f>SUM(一般接種!D30+一般接種!G30+一般接種!J30+医療従事者等!C28)</f>
        <v>1453041</v>
      </c>
      <c r="D31" s="33">
        <f t="shared" si="1"/>
        <v>0.8069952797939749</v>
      </c>
      <c r="E31" s="37">
        <f>SUM(一般接種!E30+一般接種!H30+一般接種!K30+医療従事者等!D28)</f>
        <v>1435252</v>
      </c>
      <c r="F31" s="34">
        <f t="shared" si="2"/>
        <v>0.79711555924083488</v>
      </c>
      <c r="G31" s="32">
        <f t="shared" si="5"/>
        <v>346046</v>
      </c>
      <c r="H31" s="34">
        <f t="shared" si="3"/>
        <v>0.19218830617414501</v>
      </c>
      <c r="I31" s="38">
        <v>15201</v>
      </c>
      <c r="J31" s="38">
        <v>62194</v>
      </c>
      <c r="K31" s="38">
        <v>268651</v>
      </c>
      <c r="M31" s="1">
        <v>1800557</v>
      </c>
    </row>
    <row r="32" spans="1:13" x14ac:dyDescent="0.4">
      <c r="A32" s="36" t="s">
        <v>37</v>
      </c>
      <c r="B32" s="32">
        <f t="shared" si="4"/>
        <v>2527397</v>
      </c>
      <c r="C32" s="37">
        <f>SUM(一般接種!D31+一般接種!G31+一般接種!J31+医療従事者等!C29)</f>
        <v>1138028</v>
      </c>
      <c r="D32" s="33">
        <f t="shared" si="1"/>
        <v>0.8020816961425612</v>
      </c>
      <c r="E32" s="37">
        <f>SUM(一般接種!E31+一般接種!H31+一般接種!K31+医療従事者等!D29)</f>
        <v>1125128</v>
      </c>
      <c r="F32" s="34">
        <f t="shared" si="2"/>
        <v>0.79298978111038365</v>
      </c>
      <c r="G32" s="32">
        <f t="shared" si="5"/>
        <v>264241</v>
      </c>
      <c r="H32" s="34">
        <f t="shared" si="3"/>
        <v>0.18623695504012777</v>
      </c>
      <c r="I32" s="38">
        <v>8488</v>
      </c>
      <c r="J32" s="38">
        <v>49473</v>
      </c>
      <c r="K32" s="38">
        <v>206280</v>
      </c>
      <c r="M32" s="1">
        <v>1418843</v>
      </c>
    </row>
    <row r="33" spans="1:13" x14ac:dyDescent="0.4">
      <c r="A33" s="36" t="s">
        <v>38</v>
      </c>
      <c r="B33" s="32">
        <f t="shared" si="4"/>
        <v>4434637</v>
      </c>
      <c r="C33" s="37">
        <f>SUM(一般接種!D32+一般接種!G32+一般接種!J32+医療従事者等!C30)</f>
        <v>2000583</v>
      </c>
      <c r="D33" s="33">
        <f t="shared" si="1"/>
        <v>0.79057490450662349</v>
      </c>
      <c r="E33" s="37">
        <f>SUM(一般接種!E32+一般接種!H32+一般接種!K32+医療従事者等!D30)</f>
        <v>1966894</v>
      </c>
      <c r="F33" s="34">
        <f t="shared" si="2"/>
        <v>0.77726194625499201</v>
      </c>
      <c r="G33" s="32">
        <f t="shared" si="5"/>
        <v>467160</v>
      </c>
      <c r="H33" s="34">
        <f t="shared" si="3"/>
        <v>0.18460867276654566</v>
      </c>
      <c r="I33" s="38">
        <v>23397</v>
      </c>
      <c r="J33" s="38">
        <v>77380</v>
      </c>
      <c r="K33" s="38">
        <v>366383</v>
      </c>
      <c r="M33" s="1">
        <v>2530542</v>
      </c>
    </row>
    <row r="34" spans="1:13" x14ac:dyDescent="0.4">
      <c r="A34" s="36" t="s">
        <v>39</v>
      </c>
      <c r="B34" s="32">
        <f t="shared" si="4"/>
        <v>15085623</v>
      </c>
      <c r="C34" s="37">
        <f>SUM(一般接種!D33+一般接種!G33+一般接種!J33+医療従事者等!C31)</f>
        <v>6818117</v>
      </c>
      <c r="D34" s="33">
        <f t="shared" si="1"/>
        <v>0.77132287068820893</v>
      </c>
      <c r="E34" s="37">
        <f>SUM(一般接種!E33+一般接種!H33+一般接種!K33+医療従事者等!D31)</f>
        <v>6717878</v>
      </c>
      <c r="F34" s="34">
        <f t="shared" si="2"/>
        <v>0.75998299000928893</v>
      </c>
      <c r="G34" s="32">
        <f t="shared" si="5"/>
        <v>1549628</v>
      </c>
      <c r="H34" s="34">
        <f t="shared" si="3"/>
        <v>0.17530698247900817</v>
      </c>
      <c r="I34" s="38">
        <v>52527</v>
      </c>
      <c r="J34" s="38">
        <v>320591</v>
      </c>
      <c r="K34" s="38">
        <v>1176510</v>
      </c>
      <c r="M34" s="1">
        <v>8839511</v>
      </c>
    </row>
    <row r="35" spans="1:13" x14ac:dyDescent="0.4">
      <c r="A35" s="36" t="s">
        <v>40</v>
      </c>
      <c r="B35" s="32">
        <f t="shared" si="4"/>
        <v>9794731</v>
      </c>
      <c r="C35" s="37">
        <f>SUM(一般接種!D34+一般接種!G34+一般接種!J34+医療従事者等!C32)</f>
        <v>4373975</v>
      </c>
      <c r="D35" s="33">
        <f t="shared" si="1"/>
        <v>0.79186675416958974</v>
      </c>
      <c r="E35" s="37">
        <f>SUM(一般接種!E34+一般接種!H34+一般接種!K34+医療従事者等!D32)</f>
        <v>4314403</v>
      </c>
      <c r="F35" s="34">
        <f t="shared" si="2"/>
        <v>0.78108180768969648</v>
      </c>
      <c r="G35" s="32">
        <f t="shared" si="5"/>
        <v>1106353</v>
      </c>
      <c r="H35" s="34">
        <f t="shared" si="3"/>
        <v>0.20029473398357056</v>
      </c>
      <c r="I35" s="38">
        <v>40558</v>
      </c>
      <c r="J35" s="38">
        <v>213728</v>
      </c>
      <c r="K35" s="38">
        <v>852067</v>
      </c>
      <c r="M35" s="1">
        <v>5523625</v>
      </c>
    </row>
    <row r="36" spans="1:13" x14ac:dyDescent="0.4">
      <c r="A36" s="36" t="s">
        <v>41</v>
      </c>
      <c r="B36" s="32">
        <f t="shared" si="4"/>
        <v>2460144</v>
      </c>
      <c r="C36" s="37">
        <f>SUM(一般接種!D35+一般接種!G35+一般接種!J35+医療従事者等!C33)</f>
        <v>1080686</v>
      </c>
      <c r="D36" s="33">
        <f t="shared" si="1"/>
        <v>0.80363996284780914</v>
      </c>
      <c r="E36" s="37">
        <f>SUM(一般接種!E35+一般接種!H35+一般接種!K35+医療従事者等!D33)</f>
        <v>1068214</v>
      </c>
      <c r="F36" s="34">
        <f t="shared" si="2"/>
        <v>0.79436530062711053</v>
      </c>
      <c r="G36" s="32">
        <f t="shared" si="5"/>
        <v>311244</v>
      </c>
      <c r="H36" s="34">
        <f t="shared" si="3"/>
        <v>0.23145309238447015</v>
      </c>
      <c r="I36" s="38">
        <v>5987</v>
      </c>
      <c r="J36" s="38">
        <v>48420</v>
      </c>
      <c r="K36" s="38">
        <v>256837</v>
      </c>
      <c r="M36" s="1">
        <v>1344739</v>
      </c>
    </row>
    <row r="37" spans="1:13" x14ac:dyDescent="0.4">
      <c r="A37" s="36" t="s">
        <v>42</v>
      </c>
      <c r="B37" s="32">
        <f t="shared" si="4"/>
        <v>1702453</v>
      </c>
      <c r="C37" s="37">
        <f>SUM(一般接種!D36+一般接種!G36+一般接種!J36+医療従事者等!C34)</f>
        <v>739663</v>
      </c>
      <c r="D37" s="33">
        <f t="shared" si="1"/>
        <v>0.78318290782184419</v>
      </c>
      <c r="E37" s="37">
        <f>SUM(一般接種!E36+一般接種!H36+一般接種!K36+医療従事者等!D34)</f>
        <v>728607</v>
      </c>
      <c r="F37" s="34">
        <f t="shared" si="2"/>
        <v>0.77147640063022005</v>
      </c>
      <c r="G37" s="32">
        <f t="shared" si="5"/>
        <v>234183</v>
      </c>
      <c r="H37" s="34">
        <f t="shared" si="3"/>
        <v>0.24796173784878106</v>
      </c>
      <c r="I37" s="38">
        <v>7400</v>
      </c>
      <c r="J37" s="38">
        <v>42653</v>
      </c>
      <c r="K37" s="38">
        <v>184130</v>
      </c>
      <c r="M37" s="1">
        <v>944432</v>
      </c>
    </row>
    <row r="38" spans="1:13" x14ac:dyDescent="0.4">
      <c r="A38" s="36" t="s">
        <v>43</v>
      </c>
      <c r="B38" s="32">
        <f t="shared" si="4"/>
        <v>992826</v>
      </c>
      <c r="C38" s="37">
        <f>SUM(一般接種!D37+一般接種!G37+一般接種!J37+医療従事者等!C35)</f>
        <v>433888</v>
      </c>
      <c r="D38" s="33">
        <f t="shared" si="1"/>
        <v>0.77926966816813581</v>
      </c>
      <c r="E38" s="37">
        <f>SUM(一般接種!E37+一般接種!H37+一般接種!K37+医療従事者等!D35)</f>
        <v>428097</v>
      </c>
      <c r="F38" s="34">
        <f t="shared" si="2"/>
        <v>0.76886894114097282</v>
      </c>
      <c r="G38" s="32">
        <f t="shared" si="5"/>
        <v>130841</v>
      </c>
      <c r="H38" s="34">
        <f t="shared" si="3"/>
        <v>0.2349924926542957</v>
      </c>
      <c r="I38" s="38">
        <v>4844</v>
      </c>
      <c r="J38" s="38">
        <v>22550</v>
      </c>
      <c r="K38" s="38">
        <v>103447</v>
      </c>
      <c r="M38" s="1">
        <v>556788</v>
      </c>
    </row>
    <row r="39" spans="1:13" x14ac:dyDescent="0.4">
      <c r="A39" s="36" t="s">
        <v>44</v>
      </c>
      <c r="B39" s="32">
        <f t="shared" si="4"/>
        <v>1225097</v>
      </c>
      <c r="C39" s="37">
        <f>SUM(一般接種!D38+一般接種!G38+一般接種!J38+医療従事者等!C36)</f>
        <v>549909</v>
      </c>
      <c r="D39" s="33">
        <f t="shared" si="1"/>
        <v>0.81732571360626616</v>
      </c>
      <c r="E39" s="37">
        <f>SUM(一般接種!E38+一般接種!H38+一般接種!K38+医療従事者等!D36)</f>
        <v>539990</v>
      </c>
      <c r="F39" s="34">
        <f t="shared" si="2"/>
        <v>0.8025831766533148</v>
      </c>
      <c r="G39" s="32">
        <f t="shared" si="5"/>
        <v>135198</v>
      </c>
      <c r="H39" s="34">
        <f t="shared" si="3"/>
        <v>0.20094379584283942</v>
      </c>
      <c r="I39" s="38">
        <v>4792</v>
      </c>
      <c r="J39" s="38">
        <v>29273</v>
      </c>
      <c r="K39" s="38">
        <v>101133</v>
      </c>
      <c r="M39" s="1">
        <v>672815</v>
      </c>
    </row>
    <row r="40" spans="1:13" x14ac:dyDescent="0.4">
      <c r="A40" s="36" t="s">
        <v>45</v>
      </c>
      <c r="B40" s="32">
        <f t="shared" si="4"/>
        <v>3409523</v>
      </c>
      <c r="C40" s="37">
        <f>SUM(一般接種!D39+一般接種!G39+一般接種!J39+医療従事者等!C37)</f>
        <v>1485275</v>
      </c>
      <c r="D40" s="33">
        <f t="shared" si="1"/>
        <v>0.78428665042763435</v>
      </c>
      <c r="E40" s="37">
        <f>SUM(一般接種!E39+一般接種!H39+一般接種!K39+医療従事者等!D37)</f>
        <v>1453789</v>
      </c>
      <c r="F40" s="34">
        <f t="shared" si="2"/>
        <v>0.76766073975428117</v>
      </c>
      <c r="G40" s="32">
        <f t="shared" si="5"/>
        <v>470459</v>
      </c>
      <c r="H40" s="34">
        <f t="shared" si="3"/>
        <v>0.24842181634615434</v>
      </c>
      <c r="I40" s="38">
        <v>21690</v>
      </c>
      <c r="J40" s="38">
        <v>132602</v>
      </c>
      <c r="K40" s="38">
        <v>316167</v>
      </c>
      <c r="M40" s="1">
        <v>1893791</v>
      </c>
    </row>
    <row r="41" spans="1:13" x14ac:dyDescent="0.4">
      <c r="A41" s="36" t="s">
        <v>46</v>
      </c>
      <c r="B41" s="32">
        <f t="shared" si="4"/>
        <v>5024682</v>
      </c>
      <c r="C41" s="37">
        <f>SUM(一般接種!D40+一般接種!G40+一般接種!J40+医療従事者等!C38)</f>
        <v>2203305</v>
      </c>
      <c r="D41" s="33">
        <f t="shared" si="1"/>
        <v>0.78341599604328349</v>
      </c>
      <c r="E41" s="37">
        <f>SUM(一般接種!E40+一般接種!H40+一般接種!K40+医療従事者等!D38)</f>
        <v>2172607</v>
      </c>
      <c r="F41" s="34">
        <f t="shared" si="2"/>
        <v>0.77250089157679491</v>
      </c>
      <c r="G41" s="32">
        <f t="shared" si="5"/>
        <v>648770</v>
      </c>
      <c r="H41" s="34">
        <f t="shared" si="3"/>
        <v>0.23067927307068292</v>
      </c>
      <c r="I41" s="38">
        <v>22120</v>
      </c>
      <c r="J41" s="38">
        <v>115335</v>
      </c>
      <c r="K41" s="38">
        <v>511315</v>
      </c>
      <c r="M41" s="1">
        <v>2812433</v>
      </c>
    </row>
    <row r="42" spans="1:13" x14ac:dyDescent="0.4">
      <c r="A42" s="36" t="s">
        <v>47</v>
      </c>
      <c r="B42" s="32">
        <f t="shared" si="4"/>
        <v>2536645</v>
      </c>
      <c r="C42" s="37">
        <f>SUM(一般接種!D41+一般接種!G41+一般接種!J41+医療従事者等!C39)</f>
        <v>1100248</v>
      </c>
      <c r="D42" s="33">
        <f t="shared" si="1"/>
        <v>0.81132651481074547</v>
      </c>
      <c r="E42" s="37">
        <f>SUM(一般接種!E41+一般接種!H41+一般接種!K41+医療従事者等!D39)</f>
        <v>1075436</v>
      </c>
      <c r="F42" s="34">
        <f t="shared" si="2"/>
        <v>0.79303006393286679</v>
      </c>
      <c r="G42" s="32">
        <f t="shared" si="5"/>
        <v>360961</v>
      </c>
      <c r="H42" s="34">
        <f t="shared" si="3"/>
        <v>0.26617383545582585</v>
      </c>
      <c r="I42" s="38">
        <v>44025</v>
      </c>
      <c r="J42" s="38">
        <v>44715</v>
      </c>
      <c r="K42" s="38">
        <v>272221</v>
      </c>
      <c r="M42" s="1">
        <v>1356110</v>
      </c>
    </row>
    <row r="43" spans="1:13" x14ac:dyDescent="0.4">
      <c r="A43" s="36" t="s">
        <v>48</v>
      </c>
      <c r="B43" s="32">
        <f t="shared" si="4"/>
        <v>1332909</v>
      </c>
      <c r="C43" s="37">
        <f>SUM(一般接種!D42+一般接種!G42+一般接種!J42+医療従事者等!C40)</f>
        <v>588603</v>
      </c>
      <c r="D43" s="33">
        <f t="shared" si="1"/>
        <v>0.80087597914957365</v>
      </c>
      <c r="E43" s="37">
        <f>SUM(一般接種!E42+一般接種!H42+一般接種!K42+医療従事者等!D40)</f>
        <v>580656</v>
      </c>
      <c r="F43" s="34">
        <f t="shared" si="2"/>
        <v>0.79006298396215247</v>
      </c>
      <c r="G43" s="32">
        <f t="shared" si="5"/>
        <v>163650</v>
      </c>
      <c r="H43" s="34">
        <f t="shared" si="3"/>
        <v>0.22266851169264806</v>
      </c>
      <c r="I43" s="38">
        <v>7457</v>
      </c>
      <c r="J43" s="38">
        <v>36591</v>
      </c>
      <c r="K43" s="38">
        <v>119602</v>
      </c>
      <c r="M43" s="1">
        <v>734949</v>
      </c>
    </row>
    <row r="44" spans="1:13" x14ac:dyDescent="0.4">
      <c r="A44" s="36" t="s">
        <v>49</v>
      </c>
      <c r="B44" s="32">
        <f t="shared" si="4"/>
        <v>1705002</v>
      </c>
      <c r="C44" s="37">
        <f>SUM(一般接種!D43+一般接種!G43+一般接種!J43+医療従事者等!C41)</f>
        <v>764331</v>
      </c>
      <c r="D44" s="33">
        <f t="shared" si="1"/>
        <v>0.78481788609872105</v>
      </c>
      <c r="E44" s="37">
        <f>SUM(一般接種!E43+一般接種!H43+一般接種!K43+医療従事者等!D41)</f>
        <v>754725</v>
      </c>
      <c r="F44" s="34">
        <f t="shared" si="2"/>
        <v>0.77495440991645925</v>
      </c>
      <c r="G44" s="32">
        <f t="shared" si="5"/>
        <v>185946</v>
      </c>
      <c r="H44" s="34">
        <f t="shared" si="3"/>
        <v>0.19093003770423125</v>
      </c>
      <c r="I44" s="38">
        <v>9111</v>
      </c>
      <c r="J44" s="38">
        <v>41719</v>
      </c>
      <c r="K44" s="38">
        <v>135116</v>
      </c>
      <c r="M44" s="1">
        <v>973896</v>
      </c>
    </row>
    <row r="45" spans="1:13" x14ac:dyDescent="0.4">
      <c r="A45" s="36" t="s">
        <v>50</v>
      </c>
      <c r="B45" s="32">
        <f t="shared" si="4"/>
        <v>2484441</v>
      </c>
      <c r="C45" s="37">
        <f>SUM(一般接種!D44+一般接種!G44+一般接種!J44+医療従事者等!C42)</f>
        <v>1090738</v>
      </c>
      <c r="D45" s="33">
        <f t="shared" si="1"/>
        <v>0.80424916624822396</v>
      </c>
      <c r="E45" s="37">
        <f>SUM(一般接種!E44+一般接種!H44+一般接種!K44+医療従事者等!D42)</f>
        <v>1078384</v>
      </c>
      <c r="F45" s="34">
        <f t="shared" si="2"/>
        <v>0.79514001794695399</v>
      </c>
      <c r="G45" s="32">
        <f t="shared" si="5"/>
        <v>315319</v>
      </c>
      <c r="H45" s="34">
        <f t="shared" si="3"/>
        <v>0.23249858614279847</v>
      </c>
      <c r="I45" s="38">
        <v>11686</v>
      </c>
      <c r="J45" s="38">
        <v>52319</v>
      </c>
      <c r="K45" s="38">
        <v>251314</v>
      </c>
      <c r="M45" s="1">
        <v>1356219</v>
      </c>
    </row>
    <row r="46" spans="1:13" x14ac:dyDescent="0.4">
      <c r="A46" s="36" t="s">
        <v>51</v>
      </c>
      <c r="B46" s="32">
        <f t="shared" si="4"/>
        <v>1266865</v>
      </c>
      <c r="C46" s="37">
        <f>SUM(一般接種!D45+一般接種!G45+一般接種!J45+医療従事者等!C43)</f>
        <v>555602</v>
      </c>
      <c r="D46" s="33">
        <f t="shared" si="1"/>
        <v>0.79239610535008065</v>
      </c>
      <c r="E46" s="37">
        <f>SUM(一般接種!E45+一般接種!H45+一般接種!K45+医療従事者等!D43)</f>
        <v>548131</v>
      </c>
      <c r="F46" s="34">
        <f t="shared" si="2"/>
        <v>0.78174101177037714</v>
      </c>
      <c r="G46" s="32">
        <f t="shared" si="5"/>
        <v>163132</v>
      </c>
      <c r="H46" s="34">
        <f t="shared" si="3"/>
        <v>0.23265784042888499</v>
      </c>
      <c r="I46" s="38">
        <v>10329</v>
      </c>
      <c r="J46" s="38">
        <v>32711</v>
      </c>
      <c r="K46" s="38">
        <v>120092</v>
      </c>
      <c r="M46" s="1">
        <v>701167</v>
      </c>
    </row>
    <row r="47" spans="1:13" x14ac:dyDescent="0.4">
      <c r="A47" s="36" t="s">
        <v>52</v>
      </c>
      <c r="B47" s="32">
        <f t="shared" si="4"/>
        <v>9114248</v>
      </c>
      <c r="C47" s="37">
        <f>SUM(一般接種!D46+一般接種!G46+一般接種!J46+医療従事者等!C44)</f>
        <v>4064508</v>
      </c>
      <c r="D47" s="33">
        <f t="shared" si="1"/>
        <v>0.79320319193157141</v>
      </c>
      <c r="E47" s="37">
        <f>SUM(一般接種!E46+一般接種!H46+一般接種!K46+医療従事者等!D44)</f>
        <v>3978773</v>
      </c>
      <c r="F47" s="34">
        <f t="shared" si="2"/>
        <v>0.77647170175852864</v>
      </c>
      <c r="G47" s="32">
        <f t="shared" si="5"/>
        <v>1070967</v>
      </c>
      <c r="H47" s="34">
        <f t="shared" si="3"/>
        <v>0.20900301902552024</v>
      </c>
      <c r="I47" s="38">
        <v>37968</v>
      </c>
      <c r="J47" s="38">
        <v>207331</v>
      </c>
      <c r="K47" s="38">
        <v>825668</v>
      </c>
      <c r="M47" s="1">
        <v>5124170</v>
      </c>
    </row>
    <row r="48" spans="1:13" x14ac:dyDescent="0.4">
      <c r="A48" s="36" t="s">
        <v>53</v>
      </c>
      <c r="B48" s="32">
        <f t="shared" si="4"/>
        <v>1501272</v>
      </c>
      <c r="C48" s="37">
        <f>SUM(一般接種!D47+一般接種!G47+一般接種!J47+医療従事者等!C45)</f>
        <v>645458</v>
      </c>
      <c r="D48" s="33">
        <f t="shared" si="1"/>
        <v>0.78885436959651534</v>
      </c>
      <c r="E48" s="37">
        <f>SUM(一般接種!E47+一般接種!H47+一般接種!K47+医療従事者等!D45)</f>
        <v>636719</v>
      </c>
      <c r="F48" s="34">
        <f t="shared" si="2"/>
        <v>0.77817389412653293</v>
      </c>
      <c r="G48" s="32">
        <f t="shared" si="5"/>
        <v>219095</v>
      </c>
      <c r="H48" s="34">
        <f t="shared" si="3"/>
        <v>0.26776962731385856</v>
      </c>
      <c r="I48" s="38">
        <v>8168</v>
      </c>
      <c r="J48" s="38">
        <v>55040</v>
      </c>
      <c r="K48" s="38">
        <v>155887</v>
      </c>
      <c r="M48" s="1">
        <v>818222</v>
      </c>
    </row>
    <row r="49" spans="1:13" x14ac:dyDescent="0.4">
      <c r="A49" s="36" t="s">
        <v>54</v>
      </c>
      <c r="B49" s="32">
        <f t="shared" si="4"/>
        <v>2438700</v>
      </c>
      <c r="C49" s="37">
        <f>SUM(一般接種!D48+一般接種!G48+一般接種!J48+医療従事者等!C46)</f>
        <v>1078146</v>
      </c>
      <c r="D49" s="33">
        <f t="shared" si="1"/>
        <v>0.80703296111047074</v>
      </c>
      <c r="E49" s="37">
        <f>SUM(一般接種!E48+一般接種!H48+一般接種!K48+医療従事者等!D46)</f>
        <v>1061275</v>
      </c>
      <c r="F49" s="34">
        <f t="shared" si="2"/>
        <v>0.79440438104163513</v>
      </c>
      <c r="G49" s="32">
        <f t="shared" si="5"/>
        <v>299279</v>
      </c>
      <c r="H49" s="34">
        <f t="shared" si="3"/>
        <v>0.22402162375798876</v>
      </c>
      <c r="I49" s="38">
        <v>13392</v>
      </c>
      <c r="J49" s="38">
        <v>58089</v>
      </c>
      <c r="K49" s="38">
        <v>227798</v>
      </c>
      <c r="M49" s="1">
        <v>1335938</v>
      </c>
    </row>
    <row r="50" spans="1:13" x14ac:dyDescent="0.4">
      <c r="A50" s="36" t="s">
        <v>55</v>
      </c>
      <c r="B50" s="32">
        <f t="shared" si="4"/>
        <v>3227156</v>
      </c>
      <c r="C50" s="37">
        <f>SUM(一般接種!D49+一般接種!G49+一般接種!J49+医療従事者等!C47)</f>
        <v>1430726</v>
      </c>
      <c r="D50" s="33">
        <f t="shared" si="1"/>
        <v>0.81353883245339453</v>
      </c>
      <c r="E50" s="37">
        <f>SUM(一般接種!E49+一般接種!H49+一般接種!K49+医療従事者等!D47)</f>
        <v>1413710</v>
      </c>
      <c r="F50" s="34">
        <f t="shared" si="2"/>
        <v>0.80386320149888124</v>
      </c>
      <c r="G50" s="32">
        <f t="shared" si="5"/>
        <v>382720</v>
      </c>
      <c r="H50" s="34">
        <f t="shared" si="3"/>
        <v>0.2176220897338576</v>
      </c>
      <c r="I50" s="38">
        <v>20714</v>
      </c>
      <c r="J50" s="38">
        <v>74817</v>
      </c>
      <c r="K50" s="38">
        <v>287189</v>
      </c>
      <c r="M50" s="1">
        <v>1758645</v>
      </c>
    </row>
    <row r="51" spans="1:13" x14ac:dyDescent="0.4">
      <c r="A51" s="36" t="s">
        <v>56</v>
      </c>
      <c r="B51" s="32">
        <f t="shared" si="4"/>
        <v>2035411</v>
      </c>
      <c r="C51" s="37">
        <f>SUM(一般接種!D50+一般接種!G50+一般接種!J50+医療従事者等!C48)</f>
        <v>907524</v>
      </c>
      <c r="D51" s="33">
        <f t="shared" si="1"/>
        <v>0.79485977993257662</v>
      </c>
      <c r="E51" s="37">
        <f>SUM(一般接種!E50+一般接種!H50+一般接種!K50+医療従事者等!D48)</f>
        <v>891548</v>
      </c>
      <c r="F51" s="34">
        <f t="shared" si="2"/>
        <v>0.78086711434554767</v>
      </c>
      <c r="G51" s="32">
        <f t="shared" si="5"/>
        <v>236339</v>
      </c>
      <c r="H51" s="34">
        <f t="shared" si="3"/>
        <v>0.20699878518858481</v>
      </c>
      <c r="I51" s="38">
        <v>17717</v>
      </c>
      <c r="J51" s="38">
        <v>48351</v>
      </c>
      <c r="K51" s="38">
        <v>170271</v>
      </c>
      <c r="M51" s="1">
        <v>1141741</v>
      </c>
    </row>
    <row r="52" spans="1:13" x14ac:dyDescent="0.4">
      <c r="A52" s="36" t="s">
        <v>57</v>
      </c>
      <c r="B52" s="32">
        <f t="shared" si="4"/>
        <v>1922292</v>
      </c>
      <c r="C52" s="37">
        <f>SUM(一般接種!D51+一般接種!G51+一般接種!J51+医療従事者等!C49)</f>
        <v>851422</v>
      </c>
      <c r="D52" s="33">
        <f t="shared" si="1"/>
        <v>0.78310328620793368</v>
      </c>
      <c r="E52" s="37">
        <f>SUM(一般接種!E51+一般接種!H51+一般接種!K51+医療従事者等!D49)</f>
        <v>839229</v>
      </c>
      <c r="F52" s="34">
        <f t="shared" si="2"/>
        <v>0.77188866129956468</v>
      </c>
      <c r="G52" s="32">
        <f t="shared" si="5"/>
        <v>231641</v>
      </c>
      <c r="H52" s="34">
        <f t="shared" si="3"/>
        <v>0.21305395951771502</v>
      </c>
      <c r="I52" s="38">
        <v>10640</v>
      </c>
      <c r="J52" s="38">
        <v>44504</v>
      </c>
      <c r="K52" s="38">
        <v>176497</v>
      </c>
      <c r="M52" s="1">
        <v>1087241</v>
      </c>
    </row>
    <row r="53" spans="1:13" x14ac:dyDescent="0.4">
      <c r="A53" s="36" t="s">
        <v>58</v>
      </c>
      <c r="B53" s="32">
        <f t="shared" si="4"/>
        <v>2920397</v>
      </c>
      <c r="C53" s="37">
        <f>SUM(一般接種!D52+一般接種!G52+一般接種!J52+医療従事者等!C50)</f>
        <v>1291051</v>
      </c>
      <c r="D53" s="33">
        <f t="shared" si="1"/>
        <v>0.79816842728700843</v>
      </c>
      <c r="E53" s="37">
        <f>SUM(一般接種!E52+一般接種!H52+一般接種!K52+医療従事者等!D50)</f>
        <v>1267740</v>
      </c>
      <c r="F53" s="34">
        <f t="shared" si="2"/>
        <v>0.78375683223112957</v>
      </c>
      <c r="G53" s="32">
        <f t="shared" si="5"/>
        <v>361606</v>
      </c>
      <c r="H53" s="34">
        <f t="shared" si="3"/>
        <v>0.22355622846622322</v>
      </c>
      <c r="I53" s="38">
        <v>16567</v>
      </c>
      <c r="J53" s="38">
        <v>67777</v>
      </c>
      <c r="K53" s="38">
        <v>277262</v>
      </c>
      <c r="M53" s="1">
        <v>1617517</v>
      </c>
    </row>
    <row r="54" spans="1:13" x14ac:dyDescent="0.4">
      <c r="A54" s="36" t="s">
        <v>59</v>
      </c>
      <c r="B54" s="32">
        <f t="shared" si="4"/>
        <v>2328886</v>
      </c>
      <c r="C54" s="37">
        <f>SUM(一般接種!D53+一般接種!G53+一般接種!J53+医療従事者等!C51)</f>
        <v>1042601</v>
      </c>
      <c r="D54" s="40">
        <f t="shared" si="1"/>
        <v>0.70203243109301749</v>
      </c>
      <c r="E54" s="37">
        <f>SUM(一般接種!E53+一般接種!H53+一般接種!K53+医療従事者等!D51)</f>
        <v>1021559</v>
      </c>
      <c r="F54" s="34">
        <f t="shared" si="2"/>
        <v>0.68786385997610966</v>
      </c>
      <c r="G54" s="32">
        <f t="shared" si="5"/>
        <v>264726</v>
      </c>
      <c r="H54" s="34">
        <f t="shared" si="3"/>
        <v>0.17825250249475125</v>
      </c>
      <c r="I54" s="38">
        <v>16396</v>
      </c>
      <c r="J54" s="38">
        <v>55080</v>
      </c>
      <c r="K54" s="38">
        <v>193250</v>
      </c>
      <c r="M54" s="1">
        <v>1485118</v>
      </c>
    </row>
    <row r="55" spans="1:13" x14ac:dyDescent="0.4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</row>
    <row r="56" spans="1:13" x14ac:dyDescent="0.4">
      <c r="A56" s="75" t="s">
        <v>103</v>
      </c>
      <c r="B56" s="75"/>
      <c r="C56" s="75"/>
      <c r="D56" s="75"/>
      <c r="E56" s="75"/>
      <c r="F56" s="75"/>
      <c r="G56" s="75"/>
      <c r="H56" s="75"/>
      <c r="I56" s="75"/>
      <c r="J56" s="22"/>
      <c r="K56" s="22"/>
    </row>
    <row r="57" spans="1:13" x14ac:dyDescent="0.4">
      <c r="A57" s="22" t="s">
        <v>104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3" x14ac:dyDescent="0.4">
      <c r="A58" s="22" t="s">
        <v>105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3" x14ac:dyDescent="0.4">
      <c r="A59" s="24" t="s">
        <v>106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3" x14ac:dyDescent="0.4">
      <c r="A60" s="75" t="s">
        <v>107</v>
      </c>
      <c r="B60" s="75"/>
      <c r="C60" s="75"/>
      <c r="D60" s="75"/>
      <c r="E60" s="75"/>
      <c r="F60" s="75"/>
      <c r="G60" s="75"/>
      <c r="H60" s="75"/>
      <c r="I60" s="75"/>
      <c r="J60" s="75"/>
      <c r="K60" s="75"/>
    </row>
    <row r="61" spans="1:13" x14ac:dyDescent="0.4">
      <c r="A61" s="24" t="s">
        <v>108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</row>
  </sheetData>
  <mergeCells count="10">
    <mergeCell ref="A56:I56"/>
    <mergeCell ref="A60:K60"/>
    <mergeCell ref="A3:A6"/>
    <mergeCell ref="B3:K3"/>
    <mergeCell ref="B4:B6"/>
    <mergeCell ref="C4:D5"/>
    <mergeCell ref="E4:F5"/>
    <mergeCell ref="G4:K4"/>
    <mergeCell ref="G5:H5"/>
    <mergeCell ref="I6:K6"/>
  </mergeCells>
  <phoneticPr fontId="2"/>
  <pageMargins left="0.7" right="0.7" top="0.75" bottom="0.75" header="0.3" footer="0.3"/>
  <pageSetup paperSize="9"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workbookViewId="0">
      <selection activeCell="B3" sqref="B3:K3"/>
    </sheetView>
  </sheetViews>
  <sheetFormatPr defaultRowHeight="18.75" x14ac:dyDescent="0.4"/>
  <cols>
    <col min="1" max="1" width="13.625" customWidth="1"/>
    <col min="2" max="2" width="11.375" style="30" bestFit="1" customWidth="1"/>
    <col min="3" max="8" width="11.375" bestFit="1" customWidth="1"/>
    <col min="9" max="9" width="8.75" bestFit="1" customWidth="1"/>
    <col min="10" max="11" width="9" bestFit="1" customWidth="1"/>
    <col min="12" max="12" width="1.75" customWidth="1"/>
    <col min="13" max="13" width="12.625" customWidth="1"/>
    <col min="15" max="15" width="12.25" customWidth="1"/>
    <col min="16" max="16" width="9.25" bestFit="1" customWidth="1"/>
    <col min="17" max="17" width="12.5" bestFit="1" customWidth="1"/>
  </cols>
  <sheetData>
    <row r="1" spans="1:18" x14ac:dyDescent="0.4">
      <c r="A1" s="22" t="s">
        <v>109</v>
      </c>
      <c r="B1" s="23"/>
      <c r="C1" s="24"/>
      <c r="D1" s="24"/>
    </row>
    <row r="2" spans="1:18" x14ac:dyDescent="0.4">
      <c r="B2"/>
      <c r="Q2" s="91" t="str">
        <f>'進捗状況 (都道府県別)'!H3</f>
        <v>（3月1日公表時点）</v>
      </c>
      <c r="R2" s="91"/>
    </row>
    <row r="3" spans="1:18" ht="37.5" customHeight="1" x14ac:dyDescent="0.4">
      <c r="A3" s="92" t="s">
        <v>2</v>
      </c>
      <c r="B3" s="95" t="s">
        <v>139</v>
      </c>
      <c r="C3" s="95"/>
      <c r="D3" s="95"/>
      <c r="E3" s="95"/>
      <c r="F3" s="95"/>
      <c r="G3" s="95"/>
      <c r="H3" s="95"/>
      <c r="I3" s="95"/>
      <c r="J3" s="95"/>
      <c r="K3" s="95"/>
      <c r="M3" s="95" t="s">
        <v>110</v>
      </c>
      <c r="N3" s="95"/>
      <c r="O3" s="95"/>
      <c r="P3" s="95"/>
      <c r="Q3" s="95"/>
      <c r="R3" s="95"/>
    </row>
    <row r="4" spans="1:18" ht="18.75" customHeight="1" x14ac:dyDescent="0.4">
      <c r="A4" s="93"/>
      <c r="B4" s="96" t="s">
        <v>12</v>
      </c>
      <c r="C4" s="97" t="s">
        <v>111</v>
      </c>
      <c r="D4" s="97"/>
      <c r="E4" s="97"/>
      <c r="F4" s="98" t="s">
        <v>112</v>
      </c>
      <c r="G4" s="99"/>
      <c r="H4" s="100"/>
      <c r="I4" s="98" t="s">
        <v>113</v>
      </c>
      <c r="J4" s="99"/>
      <c r="K4" s="100"/>
      <c r="M4" s="86" t="s">
        <v>114</v>
      </c>
      <c r="N4" s="86"/>
      <c r="O4" s="95" t="s">
        <v>115</v>
      </c>
      <c r="P4" s="95"/>
      <c r="Q4" s="97" t="s">
        <v>113</v>
      </c>
      <c r="R4" s="97"/>
    </row>
    <row r="5" spans="1:18" ht="37.5" x14ac:dyDescent="0.4">
      <c r="A5" s="94"/>
      <c r="B5" s="96"/>
      <c r="C5" s="41" t="s">
        <v>116</v>
      </c>
      <c r="D5" s="41" t="s">
        <v>95</v>
      </c>
      <c r="E5" s="41" t="s">
        <v>96</v>
      </c>
      <c r="F5" s="41" t="s">
        <v>116</v>
      </c>
      <c r="G5" s="41" t="s">
        <v>95</v>
      </c>
      <c r="H5" s="41" t="s">
        <v>96</v>
      </c>
      <c r="I5" s="41" t="s">
        <v>116</v>
      </c>
      <c r="J5" s="41" t="s">
        <v>95</v>
      </c>
      <c r="K5" s="41" t="s">
        <v>96</v>
      </c>
      <c r="M5" s="42" t="s">
        <v>117</v>
      </c>
      <c r="N5" s="42" t="s">
        <v>118</v>
      </c>
      <c r="O5" s="42" t="s">
        <v>119</v>
      </c>
      <c r="P5" s="42" t="s">
        <v>120</v>
      </c>
      <c r="Q5" s="42" t="s">
        <v>119</v>
      </c>
      <c r="R5" s="42" t="s">
        <v>118</v>
      </c>
    </row>
    <row r="6" spans="1:18" x14ac:dyDescent="0.4">
      <c r="A6" s="31" t="s">
        <v>121</v>
      </c>
      <c r="B6" s="43">
        <f>SUM(B7:B53)</f>
        <v>189527223</v>
      </c>
      <c r="C6" s="43">
        <f t="shared" ref="C6" si="0">SUM(C7:C53)</f>
        <v>157304164</v>
      </c>
      <c r="D6" s="43">
        <f>SUM(D7:D53)</f>
        <v>78958110</v>
      </c>
      <c r="E6" s="44">
        <f>SUM(E7:E53)</f>
        <v>78346054</v>
      </c>
      <c r="F6" s="44">
        <f t="shared" ref="F6:Q6" si="1">SUM(F7:F53)</f>
        <v>32106548</v>
      </c>
      <c r="G6" s="44">
        <f>SUM(G7:G53)</f>
        <v>16113391</v>
      </c>
      <c r="H6" s="44">
        <f t="shared" ref="H6:K6" si="2">SUM(H7:H53)</f>
        <v>15993157</v>
      </c>
      <c r="I6" s="44">
        <f>SUM(I7:I53)</f>
        <v>116511</v>
      </c>
      <c r="J6" s="44">
        <f t="shared" si="2"/>
        <v>58412</v>
      </c>
      <c r="K6" s="44">
        <f t="shared" si="2"/>
        <v>58099</v>
      </c>
      <c r="L6" s="45"/>
      <c r="M6" s="44">
        <f>SUM(M7:M53)</f>
        <v>165156810</v>
      </c>
      <c r="N6" s="46">
        <f>C6/M6</f>
        <v>0.95245339262728557</v>
      </c>
      <c r="O6" s="44">
        <f t="shared" si="1"/>
        <v>34255250</v>
      </c>
      <c r="P6" s="47">
        <f>F6/O6</f>
        <v>0.93727379014895529</v>
      </c>
      <c r="Q6" s="44">
        <f t="shared" si="1"/>
        <v>195380</v>
      </c>
      <c r="R6" s="47">
        <f>I6/Q6</f>
        <v>0.59633022827310878</v>
      </c>
    </row>
    <row r="7" spans="1:18" x14ac:dyDescent="0.4">
      <c r="A7" s="48" t="s">
        <v>13</v>
      </c>
      <c r="B7" s="43">
        <v>7773509</v>
      </c>
      <c r="C7" s="43">
        <v>6283547</v>
      </c>
      <c r="D7" s="43">
        <v>3155475</v>
      </c>
      <c r="E7" s="44">
        <v>3128072</v>
      </c>
      <c r="F7" s="49">
        <v>1489135</v>
      </c>
      <c r="G7" s="44">
        <v>746388</v>
      </c>
      <c r="H7" s="44">
        <v>742747</v>
      </c>
      <c r="I7" s="44">
        <v>827</v>
      </c>
      <c r="J7" s="44">
        <v>413</v>
      </c>
      <c r="K7" s="44">
        <v>414</v>
      </c>
      <c r="L7" s="45"/>
      <c r="M7" s="44">
        <v>6947460</v>
      </c>
      <c r="N7" s="46">
        <v>0.9044380248320969</v>
      </c>
      <c r="O7" s="50">
        <v>1518200</v>
      </c>
      <c r="P7" s="46">
        <v>0.98085561849558689</v>
      </c>
      <c r="Q7" s="44">
        <v>900</v>
      </c>
      <c r="R7" s="47">
        <v>0.91888888888888887</v>
      </c>
    </row>
    <row r="8" spans="1:18" x14ac:dyDescent="0.4">
      <c r="A8" s="48" t="s">
        <v>14</v>
      </c>
      <c r="B8" s="43">
        <v>1980362</v>
      </c>
      <c r="C8" s="43">
        <v>1792477</v>
      </c>
      <c r="D8" s="43">
        <v>898971</v>
      </c>
      <c r="E8" s="44">
        <v>893506</v>
      </c>
      <c r="F8" s="49">
        <v>185490</v>
      </c>
      <c r="G8" s="44">
        <v>93207</v>
      </c>
      <c r="H8" s="44">
        <v>92283</v>
      </c>
      <c r="I8" s="44">
        <v>2395</v>
      </c>
      <c r="J8" s="44">
        <v>1208</v>
      </c>
      <c r="K8" s="44">
        <v>1187</v>
      </c>
      <c r="L8" s="45"/>
      <c r="M8" s="44">
        <v>1807455</v>
      </c>
      <c r="N8" s="46">
        <v>0.99171321001076096</v>
      </c>
      <c r="O8" s="50">
        <v>186500</v>
      </c>
      <c r="P8" s="46">
        <v>0.99458445040214483</v>
      </c>
      <c r="Q8" s="44">
        <v>3640</v>
      </c>
      <c r="R8" s="47">
        <v>0.65796703296703296</v>
      </c>
    </row>
    <row r="9" spans="1:18" x14ac:dyDescent="0.4">
      <c r="A9" s="48" t="s">
        <v>15</v>
      </c>
      <c r="B9" s="43">
        <v>1904342</v>
      </c>
      <c r="C9" s="43">
        <v>1661933</v>
      </c>
      <c r="D9" s="43">
        <v>833776</v>
      </c>
      <c r="E9" s="44">
        <v>828157</v>
      </c>
      <c r="F9" s="49">
        <v>242317</v>
      </c>
      <c r="G9" s="44">
        <v>121723</v>
      </c>
      <c r="H9" s="44">
        <v>120594</v>
      </c>
      <c r="I9" s="44">
        <v>92</v>
      </c>
      <c r="J9" s="44">
        <v>48</v>
      </c>
      <c r="K9" s="44">
        <v>44</v>
      </c>
      <c r="L9" s="45"/>
      <c r="M9" s="44">
        <v>1739985</v>
      </c>
      <c r="N9" s="46">
        <v>0.95514214202996006</v>
      </c>
      <c r="O9" s="50">
        <v>227500</v>
      </c>
      <c r="P9" s="46">
        <v>1.0651296703296704</v>
      </c>
      <c r="Q9" s="44">
        <v>120</v>
      </c>
      <c r="R9" s="47">
        <v>0.76666666666666672</v>
      </c>
    </row>
    <row r="10" spans="1:18" x14ac:dyDescent="0.4">
      <c r="A10" s="48" t="s">
        <v>16</v>
      </c>
      <c r="B10" s="43">
        <v>3457438</v>
      </c>
      <c r="C10" s="43">
        <v>2719393</v>
      </c>
      <c r="D10" s="43">
        <v>1364666</v>
      </c>
      <c r="E10" s="44">
        <v>1354727</v>
      </c>
      <c r="F10" s="49">
        <v>737998</v>
      </c>
      <c r="G10" s="44">
        <v>370084</v>
      </c>
      <c r="H10" s="44">
        <v>367914</v>
      </c>
      <c r="I10" s="44">
        <v>47</v>
      </c>
      <c r="J10" s="44">
        <v>24</v>
      </c>
      <c r="K10" s="44">
        <v>23</v>
      </c>
      <c r="L10" s="45"/>
      <c r="M10" s="44">
        <v>2895165</v>
      </c>
      <c r="N10" s="46">
        <v>0.93928774353102495</v>
      </c>
      <c r="O10" s="50">
        <v>854400</v>
      </c>
      <c r="P10" s="46">
        <v>0.8637617041198502</v>
      </c>
      <c r="Q10" s="44">
        <v>120</v>
      </c>
      <c r="R10" s="47">
        <v>0.39166666666666666</v>
      </c>
    </row>
    <row r="11" spans="1:18" x14ac:dyDescent="0.4">
      <c r="A11" s="48" t="s">
        <v>17</v>
      </c>
      <c r="B11" s="43">
        <v>1534239</v>
      </c>
      <c r="C11" s="43">
        <v>1440716</v>
      </c>
      <c r="D11" s="43">
        <v>722687</v>
      </c>
      <c r="E11" s="44">
        <v>718029</v>
      </c>
      <c r="F11" s="49">
        <v>93467</v>
      </c>
      <c r="G11" s="44">
        <v>47786</v>
      </c>
      <c r="H11" s="44">
        <v>45681</v>
      </c>
      <c r="I11" s="44">
        <v>56</v>
      </c>
      <c r="J11" s="44">
        <v>28</v>
      </c>
      <c r="K11" s="44">
        <v>28</v>
      </c>
      <c r="L11" s="45"/>
      <c r="M11" s="44">
        <v>1444755</v>
      </c>
      <c r="N11" s="46">
        <v>0.99720437029115661</v>
      </c>
      <c r="O11" s="50">
        <v>87900</v>
      </c>
      <c r="P11" s="46">
        <v>1.0633333333333332</v>
      </c>
      <c r="Q11" s="44">
        <v>140</v>
      </c>
      <c r="R11" s="47">
        <v>0.4</v>
      </c>
    </row>
    <row r="12" spans="1:18" x14ac:dyDescent="0.4">
      <c r="A12" s="48" t="s">
        <v>18</v>
      </c>
      <c r="B12" s="43">
        <v>1675766</v>
      </c>
      <c r="C12" s="43">
        <v>1599442</v>
      </c>
      <c r="D12" s="43">
        <v>802381</v>
      </c>
      <c r="E12" s="44">
        <v>797061</v>
      </c>
      <c r="F12" s="49">
        <v>76163</v>
      </c>
      <c r="G12" s="44">
        <v>38315</v>
      </c>
      <c r="H12" s="44">
        <v>37848</v>
      </c>
      <c r="I12" s="44">
        <v>161</v>
      </c>
      <c r="J12" s="44">
        <v>80</v>
      </c>
      <c r="K12" s="44">
        <v>81</v>
      </c>
      <c r="L12" s="45"/>
      <c r="M12" s="44">
        <v>1614795</v>
      </c>
      <c r="N12" s="46">
        <v>0.99049229159119268</v>
      </c>
      <c r="O12" s="50">
        <v>61700</v>
      </c>
      <c r="P12" s="46">
        <v>1.2344084278768233</v>
      </c>
      <c r="Q12" s="44">
        <v>340</v>
      </c>
      <c r="R12" s="47">
        <v>0.47352941176470587</v>
      </c>
    </row>
    <row r="13" spans="1:18" x14ac:dyDescent="0.4">
      <c r="A13" s="48" t="s">
        <v>19</v>
      </c>
      <c r="B13" s="43">
        <v>2872227</v>
      </c>
      <c r="C13" s="43">
        <v>2666922</v>
      </c>
      <c r="D13" s="43">
        <v>1338492</v>
      </c>
      <c r="E13" s="44">
        <v>1328430</v>
      </c>
      <c r="F13" s="49">
        <v>205055</v>
      </c>
      <c r="G13" s="44">
        <v>103079</v>
      </c>
      <c r="H13" s="44">
        <v>101976</v>
      </c>
      <c r="I13" s="44">
        <v>250</v>
      </c>
      <c r="J13" s="44">
        <v>126</v>
      </c>
      <c r="K13" s="44">
        <v>124</v>
      </c>
      <c r="L13" s="45"/>
      <c r="M13" s="44">
        <v>2736240</v>
      </c>
      <c r="N13" s="46">
        <v>0.97466669590386812</v>
      </c>
      <c r="O13" s="50">
        <v>178600</v>
      </c>
      <c r="P13" s="46">
        <v>1.1481243001119821</v>
      </c>
      <c r="Q13" s="44">
        <v>520</v>
      </c>
      <c r="R13" s="47">
        <v>0.48076923076923078</v>
      </c>
    </row>
    <row r="14" spans="1:18" x14ac:dyDescent="0.4">
      <c r="A14" s="48" t="s">
        <v>20</v>
      </c>
      <c r="B14" s="43">
        <v>4516572</v>
      </c>
      <c r="C14" s="43">
        <v>3649789</v>
      </c>
      <c r="D14" s="43">
        <v>1831126</v>
      </c>
      <c r="E14" s="44">
        <v>1818663</v>
      </c>
      <c r="F14" s="49">
        <v>866419</v>
      </c>
      <c r="G14" s="44">
        <v>434890</v>
      </c>
      <c r="H14" s="44">
        <v>431529</v>
      </c>
      <c r="I14" s="44">
        <v>364</v>
      </c>
      <c r="J14" s="44">
        <v>178</v>
      </c>
      <c r="K14" s="44">
        <v>186</v>
      </c>
      <c r="L14" s="45"/>
      <c r="M14" s="44">
        <v>3802305</v>
      </c>
      <c r="N14" s="46">
        <v>0.95988854129271584</v>
      </c>
      <c r="O14" s="50">
        <v>892500</v>
      </c>
      <c r="P14" s="46">
        <v>0.97077759103641459</v>
      </c>
      <c r="Q14" s="44">
        <v>800</v>
      </c>
      <c r="R14" s="47">
        <v>0.45500000000000002</v>
      </c>
    </row>
    <row r="15" spans="1:18" x14ac:dyDescent="0.4">
      <c r="A15" s="51" t="s">
        <v>21</v>
      </c>
      <c r="B15" s="43">
        <v>2999009</v>
      </c>
      <c r="C15" s="43">
        <v>2618050</v>
      </c>
      <c r="D15" s="43">
        <v>1313616</v>
      </c>
      <c r="E15" s="44">
        <v>1304434</v>
      </c>
      <c r="F15" s="49">
        <v>380134</v>
      </c>
      <c r="G15" s="44">
        <v>191211</v>
      </c>
      <c r="H15" s="44">
        <v>188923</v>
      </c>
      <c r="I15" s="44">
        <v>825</v>
      </c>
      <c r="J15" s="44">
        <v>419</v>
      </c>
      <c r="K15" s="44">
        <v>406</v>
      </c>
      <c r="L15" s="45"/>
      <c r="M15" s="44">
        <v>2653950</v>
      </c>
      <c r="N15" s="46">
        <v>0.98647299308577785</v>
      </c>
      <c r="O15" s="50">
        <v>375900</v>
      </c>
      <c r="P15" s="46">
        <v>1.0112636339451981</v>
      </c>
      <c r="Q15" s="44">
        <v>1080</v>
      </c>
      <c r="R15" s="47">
        <v>0.76388888888888884</v>
      </c>
    </row>
    <row r="16" spans="1:18" x14ac:dyDescent="0.4">
      <c r="A16" s="48" t="s">
        <v>22</v>
      </c>
      <c r="B16" s="43">
        <v>2946657</v>
      </c>
      <c r="C16" s="43">
        <v>2099967</v>
      </c>
      <c r="D16" s="43">
        <v>1054082</v>
      </c>
      <c r="E16" s="44">
        <v>1045885</v>
      </c>
      <c r="F16" s="49">
        <v>846480</v>
      </c>
      <c r="G16" s="44">
        <v>424891</v>
      </c>
      <c r="H16" s="44">
        <v>421589</v>
      </c>
      <c r="I16" s="44">
        <v>210</v>
      </c>
      <c r="J16" s="44">
        <v>94</v>
      </c>
      <c r="K16" s="44">
        <v>116</v>
      </c>
      <c r="L16" s="45"/>
      <c r="M16" s="44">
        <v>2285595</v>
      </c>
      <c r="N16" s="46">
        <v>0.91878351151450721</v>
      </c>
      <c r="O16" s="50">
        <v>887500</v>
      </c>
      <c r="P16" s="46">
        <v>0.95378028169014084</v>
      </c>
      <c r="Q16" s="44">
        <v>320</v>
      </c>
      <c r="R16" s="47">
        <v>0.65625</v>
      </c>
    </row>
    <row r="17" spans="1:18" x14ac:dyDescent="0.4">
      <c r="A17" s="48" t="s">
        <v>23</v>
      </c>
      <c r="B17" s="43">
        <v>11311738</v>
      </c>
      <c r="C17" s="43">
        <v>9625937</v>
      </c>
      <c r="D17" s="43">
        <v>4837027</v>
      </c>
      <c r="E17" s="44">
        <v>4788910</v>
      </c>
      <c r="F17" s="49">
        <v>1667815</v>
      </c>
      <c r="G17" s="44">
        <v>835571</v>
      </c>
      <c r="H17" s="44">
        <v>832244</v>
      </c>
      <c r="I17" s="44">
        <v>17986</v>
      </c>
      <c r="J17" s="44">
        <v>9036</v>
      </c>
      <c r="K17" s="44">
        <v>8950</v>
      </c>
      <c r="L17" s="45"/>
      <c r="M17" s="44">
        <v>9975810</v>
      </c>
      <c r="N17" s="46">
        <v>0.96492786049453627</v>
      </c>
      <c r="O17" s="50">
        <v>659400</v>
      </c>
      <c r="P17" s="46">
        <v>2.5292917804064299</v>
      </c>
      <c r="Q17" s="44">
        <v>36860</v>
      </c>
      <c r="R17" s="47">
        <v>0.48795442213781876</v>
      </c>
    </row>
    <row r="18" spans="1:18" x14ac:dyDescent="0.4">
      <c r="A18" s="48" t="s">
        <v>24</v>
      </c>
      <c r="B18" s="43">
        <v>9629413</v>
      </c>
      <c r="C18" s="43">
        <v>7943949</v>
      </c>
      <c r="D18" s="43">
        <v>3988493</v>
      </c>
      <c r="E18" s="44">
        <v>3955456</v>
      </c>
      <c r="F18" s="49">
        <v>1684698</v>
      </c>
      <c r="G18" s="44">
        <v>844295</v>
      </c>
      <c r="H18" s="44">
        <v>840403</v>
      </c>
      <c r="I18" s="44">
        <v>766</v>
      </c>
      <c r="J18" s="44">
        <v>357</v>
      </c>
      <c r="K18" s="44">
        <v>409</v>
      </c>
      <c r="L18" s="45"/>
      <c r="M18" s="44">
        <v>8203845</v>
      </c>
      <c r="N18" s="46">
        <v>0.96832022057949652</v>
      </c>
      <c r="O18" s="50">
        <v>643300</v>
      </c>
      <c r="P18" s="46">
        <v>2.6188372454531321</v>
      </c>
      <c r="Q18" s="44">
        <v>4260</v>
      </c>
      <c r="R18" s="47">
        <v>0.17981220657276994</v>
      </c>
    </row>
    <row r="19" spans="1:18" x14ac:dyDescent="0.4">
      <c r="A19" s="48" t="s">
        <v>25</v>
      </c>
      <c r="B19" s="43">
        <v>20851313</v>
      </c>
      <c r="C19" s="43">
        <v>15509579</v>
      </c>
      <c r="D19" s="43">
        <v>7787995</v>
      </c>
      <c r="E19" s="44">
        <v>7721584</v>
      </c>
      <c r="F19" s="49">
        <v>5328409</v>
      </c>
      <c r="G19" s="44">
        <v>2674286</v>
      </c>
      <c r="H19" s="44">
        <v>2654123</v>
      </c>
      <c r="I19" s="44">
        <v>13325</v>
      </c>
      <c r="J19" s="44">
        <v>6537</v>
      </c>
      <c r="K19" s="44">
        <v>6788</v>
      </c>
      <c r="L19" s="45"/>
      <c r="M19" s="44">
        <v>16590990</v>
      </c>
      <c r="N19" s="46">
        <v>0.9348193808808275</v>
      </c>
      <c r="O19" s="50">
        <v>10132950</v>
      </c>
      <c r="P19" s="46">
        <v>0.525849727867995</v>
      </c>
      <c r="Q19" s="44">
        <v>42380</v>
      </c>
      <c r="R19" s="47">
        <v>0.31441717791411045</v>
      </c>
    </row>
    <row r="20" spans="1:18" x14ac:dyDescent="0.4">
      <c r="A20" s="48" t="s">
        <v>26</v>
      </c>
      <c r="B20" s="43">
        <v>14087978</v>
      </c>
      <c r="C20" s="43">
        <v>10761974</v>
      </c>
      <c r="D20" s="43">
        <v>5400684</v>
      </c>
      <c r="E20" s="44">
        <v>5361290</v>
      </c>
      <c r="F20" s="49">
        <v>3319927</v>
      </c>
      <c r="G20" s="44">
        <v>1662858</v>
      </c>
      <c r="H20" s="44">
        <v>1657069</v>
      </c>
      <c r="I20" s="44">
        <v>6077</v>
      </c>
      <c r="J20" s="44">
        <v>3064</v>
      </c>
      <c r="K20" s="44">
        <v>3013</v>
      </c>
      <c r="L20" s="45"/>
      <c r="M20" s="44">
        <v>11191635</v>
      </c>
      <c r="N20" s="46">
        <v>0.9616087372399118</v>
      </c>
      <c r="O20" s="50">
        <v>1939600</v>
      </c>
      <c r="P20" s="46">
        <v>1.7116554959785524</v>
      </c>
      <c r="Q20" s="44">
        <v>11520</v>
      </c>
      <c r="R20" s="47">
        <v>0.52751736111111114</v>
      </c>
    </row>
    <row r="21" spans="1:18" x14ac:dyDescent="0.4">
      <c r="A21" s="48" t="s">
        <v>27</v>
      </c>
      <c r="B21" s="43">
        <v>3458132</v>
      </c>
      <c r="C21" s="43">
        <v>2889951</v>
      </c>
      <c r="D21" s="43">
        <v>1448650</v>
      </c>
      <c r="E21" s="44">
        <v>1441301</v>
      </c>
      <c r="F21" s="49">
        <v>568106</v>
      </c>
      <c r="G21" s="44">
        <v>285188</v>
      </c>
      <c r="H21" s="44">
        <v>282918</v>
      </c>
      <c r="I21" s="44">
        <v>75</v>
      </c>
      <c r="J21" s="44">
        <v>34</v>
      </c>
      <c r="K21" s="44">
        <v>41</v>
      </c>
      <c r="L21" s="45"/>
      <c r="M21" s="44">
        <v>3030105</v>
      </c>
      <c r="N21" s="46">
        <v>0.95374615731138035</v>
      </c>
      <c r="O21" s="50">
        <v>584800</v>
      </c>
      <c r="P21" s="46">
        <v>0.971453488372093</v>
      </c>
      <c r="Q21" s="44">
        <v>240</v>
      </c>
      <c r="R21" s="47">
        <v>0.3125</v>
      </c>
    </row>
    <row r="22" spans="1:18" x14ac:dyDescent="0.4">
      <c r="A22" s="48" t="s">
        <v>28</v>
      </c>
      <c r="B22" s="43">
        <v>1641352</v>
      </c>
      <c r="C22" s="43">
        <v>1455947</v>
      </c>
      <c r="D22" s="43">
        <v>730079</v>
      </c>
      <c r="E22" s="44">
        <v>725868</v>
      </c>
      <c r="F22" s="49">
        <v>185194</v>
      </c>
      <c r="G22" s="44">
        <v>92852</v>
      </c>
      <c r="H22" s="44">
        <v>92342</v>
      </c>
      <c r="I22" s="44">
        <v>211</v>
      </c>
      <c r="J22" s="44">
        <v>110</v>
      </c>
      <c r="K22" s="44">
        <v>101</v>
      </c>
      <c r="L22" s="45"/>
      <c r="M22" s="44">
        <v>1489020</v>
      </c>
      <c r="N22" s="46">
        <v>0.97778874696108853</v>
      </c>
      <c r="O22" s="50">
        <v>176600</v>
      </c>
      <c r="P22" s="46">
        <v>1.0486636466591166</v>
      </c>
      <c r="Q22" s="44">
        <v>400</v>
      </c>
      <c r="R22" s="47">
        <v>0.52749999999999997</v>
      </c>
    </row>
    <row r="23" spans="1:18" x14ac:dyDescent="0.4">
      <c r="A23" s="48" t="s">
        <v>29</v>
      </c>
      <c r="B23" s="43">
        <v>1694480</v>
      </c>
      <c r="C23" s="43">
        <v>1489227</v>
      </c>
      <c r="D23" s="43">
        <v>747269</v>
      </c>
      <c r="E23" s="44">
        <v>741958</v>
      </c>
      <c r="F23" s="49">
        <v>204255</v>
      </c>
      <c r="G23" s="44">
        <v>102564</v>
      </c>
      <c r="H23" s="44">
        <v>101691</v>
      </c>
      <c r="I23" s="44">
        <v>998</v>
      </c>
      <c r="J23" s="44">
        <v>504</v>
      </c>
      <c r="K23" s="44">
        <v>494</v>
      </c>
      <c r="L23" s="45"/>
      <c r="M23" s="44">
        <v>1519830</v>
      </c>
      <c r="N23" s="46">
        <v>0.97986419533763647</v>
      </c>
      <c r="O23" s="50">
        <v>220900</v>
      </c>
      <c r="P23" s="46">
        <v>0.92464916251697604</v>
      </c>
      <c r="Q23" s="44">
        <v>1060</v>
      </c>
      <c r="R23" s="47">
        <v>0.94150943396226416</v>
      </c>
    </row>
    <row r="24" spans="1:18" x14ac:dyDescent="0.4">
      <c r="A24" s="48" t="s">
        <v>30</v>
      </c>
      <c r="B24" s="43">
        <v>1165550</v>
      </c>
      <c r="C24" s="43">
        <v>1025071</v>
      </c>
      <c r="D24" s="43">
        <v>514347</v>
      </c>
      <c r="E24" s="44">
        <v>510724</v>
      </c>
      <c r="F24" s="49">
        <v>140404</v>
      </c>
      <c r="G24" s="44">
        <v>70690</v>
      </c>
      <c r="H24" s="44">
        <v>69714</v>
      </c>
      <c r="I24" s="44">
        <v>75</v>
      </c>
      <c r="J24" s="44">
        <v>33</v>
      </c>
      <c r="K24" s="44">
        <v>42</v>
      </c>
      <c r="L24" s="45"/>
      <c r="M24" s="44">
        <v>1050270</v>
      </c>
      <c r="N24" s="46">
        <v>0.97600712197815798</v>
      </c>
      <c r="O24" s="50">
        <v>145200</v>
      </c>
      <c r="P24" s="46">
        <v>0.96696969696969692</v>
      </c>
      <c r="Q24" s="44">
        <v>120</v>
      </c>
      <c r="R24" s="47">
        <v>0.625</v>
      </c>
    </row>
    <row r="25" spans="1:18" x14ac:dyDescent="0.4">
      <c r="A25" s="48" t="s">
        <v>31</v>
      </c>
      <c r="B25" s="43">
        <v>1247820</v>
      </c>
      <c r="C25" s="43">
        <v>1100306</v>
      </c>
      <c r="D25" s="43">
        <v>552117</v>
      </c>
      <c r="E25" s="44">
        <v>548189</v>
      </c>
      <c r="F25" s="49">
        <v>147487</v>
      </c>
      <c r="G25" s="44">
        <v>74266</v>
      </c>
      <c r="H25" s="44">
        <v>73221</v>
      </c>
      <c r="I25" s="44">
        <v>27</v>
      </c>
      <c r="J25" s="44">
        <v>10</v>
      </c>
      <c r="K25" s="44">
        <v>17</v>
      </c>
      <c r="L25" s="45"/>
      <c r="M25" s="44">
        <v>1178190</v>
      </c>
      <c r="N25" s="46">
        <v>0.93389521214744653</v>
      </c>
      <c r="O25" s="50">
        <v>139400</v>
      </c>
      <c r="P25" s="46">
        <v>1.0580129124820661</v>
      </c>
      <c r="Q25" s="44">
        <v>220</v>
      </c>
      <c r="R25" s="47">
        <v>0.12272727272727273</v>
      </c>
    </row>
    <row r="26" spans="1:18" x14ac:dyDescent="0.4">
      <c r="A26" s="48" t="s">
        <v>32</v>
      </c>
      <c r="B26" s="43">
        <v>3159380</v>
      </c>
      <c r="C26" s="43">
        <v>2874089</v>
      </c>
      <c r="D26" s="43">
        <v>1442149</v>
      </c>
      <c r="E26" s="44">
        <v>1431940</v>
      </c>
      <c r="F26" s="49">
        <v>285178</v>
      </c>
      <c r="G26" s="44">
        <v>143584</v>
      </c>
      <c r="H26" s="44">
        <v>141594</v>
      </c>
      <c r="I26" s="44">
        <v>113</v>
      </c>
      <c r="J26" s="44">
        <v>55</v>
      </c>
      <c r="K26" s="44">
        <v>58</v>
      </c>
      <c r="L26" s="45"/>
      <c r="M26" s="44">
        <v>2953470</v>
      </c>
      <c r="N26" s="46">
        <v>0.97312280131506335</v>
      </c>
      <c r="O26" s="50">
        <v>268100</v>
      </c>
      <c r="P26" s="46">
        <v>1.0637001118985454</v>
      </c>
      <c r="Q26" s="44">
        <v>140</v>
      </c>
      <c r="R26" s="47">
        <v>0.80714285714285716</v>
      </c>
    </row>
    <row r="27" spans="1:18" x14ac:dyDescent="0.4">
      <c r="A27" s="48" t="s">
        <v>33</v>
      </c>
      <c r="B27" s="43">
        <v>3057574</v>
      </c>
      <c r="C27" s="43">
        <v>2717961</v>
      </c>
      <c r="D27" s="43">
        <v>1362339</v>
      </c>
      <c r="E27" s="44">
        <v>1355622</v>
      </c>
      <c r="F27" s="49">
        <v>337485</v>
      </c>
      <c r="G27" s="44">
        <v>169982</v>
      </c>
      <c r="H27" s="44">
        <v>167503</v>
      </c>
      <c r="I27" s="44">
        <v>2128</v>
      </c>
      <c r="J27" s="44">
        <v>1067</v>
      </c>
      <c r="K27" s="44">
        <v>1061</v>
      </c>
      <c r="L27" s="45"/>
      <c r="M27" s="44">
        <v>2779725</v>
      </c>
      <c r="N27" s="46">
        <v>0.97778053584437308</v>
      </c>
      <c r="O27" s="50">
        <v>279600</v>
      </c>
      <c r="P27" s="46">
        <v>1.2070278969957082</v>
      </c>
      <c r="Q27" s="44">
        <v>2540</v>
      </c>
      <c r="R27" s="47">
        <v>0.83779527559055122</v>
      </c>
    </row>
    <row r="28" spans="1:18" x14ac:dyDescent="0.4">
      <c r="A28" s="48" t="s">
        <v>34</v>
      </c>
      <c r="B28" s="43">
        <v>5797158</v>
      </c>
      <c r="C28" s="43">
        <v>5021875</v>
      </c>
      <c r="D28" s="43">
        <v>2519337</v>
      </c>
      <c r="E28" s="44">
        <v>2502538</v>
      </c>
      <c r="F28" s="49">
        <v>775112</v>
      </c>
      <c r="G28" s="44">
        <v>388809</v>
      </c>
      <c r="H28" s="44">
        <v>386303</v>
      </c>
      <c r="I28" s="44">
        <v>171</v>
      </c>
      <c r="J28" s="44">
        <v>89</v>
      </c>
      <c r="K28" s="44">
        <v>82</v>
      </c>
      <c r="L28" s="45"/>
      <c r="M28" s="44">
        <v>5045820</v>
      </c>
      <c r="N28" s="46">
        <v>0.99525448787313064</v>
      </c>
      <c r="O28" s="50">
        <v>752600</v>
      </c>
      <c r="P28" s="46">
        <v>1.0299123040127558</v>
      </c>
      <c r="Q28" s="44">
        <v>920</v>
      </c>
      <c r="R28" s="47">
        <v>0.18586956521739131</v>
      </c>
    </row>
    <row r="29" spans="1:18" x14ac:dyDescent="0.4">
      <c r="A29" s="48" t="s">
        <v>35</v>
      </c>
      <c r="B29" s="43">
        <v>11025279</v>
      </c>
      <c r="C29" s="43">
        <v>8601863</v>
      </c>
      <c r="D29" s="43">
        <v>4316241</v>
      </c>
      <c r="E29" s="44">
        <v>4285622</v>
      </c>
      <c r="F29" s="49">
        <v>2422703</v>
      </c>
      <c r="G29" s="44">
        <v>1215612</v>
      </c>
      <c r="H29" s="44">
        <v>1207091</v>
      </c>
      <c r="I29" s="44">
        <v>713</v>
      </c>
      <c r="J29" s="44">
        <v>343</v>
      </c>
      <c r="K29" s="44">
        <v>370</v>
      </c>
      <c r="L29" s="45"/>
      <c r="M29" s="44">
        <v>9308910</v>
      </c>
      <c r="N29" s="46">
        <v>0.92404620949176652</v>
      </c>
      <c r="O29" s="50">
        <v>2709600</v>
      </c>
      <c r="P29" s="46">
        <v>0.89411832004723946</v>
      </c>
      <c r="Q29" s="44">
        <v>1260</v>
      </c>
      <c r="R29" s="47">
        <v>0.56587301587301586</v>
      </c>
    </row>
    <row r="30" spans="1:18" x14ac:dyDescent="0.4">
      <c r="A30" s="48" t="s">
        <v>36</v>
      </c>
      <c r="B30" s="43">
        <v>2717565</v>
      </c>
      <c r="C30" s="43">
        <v>2448073</v>
      </c>
      <c r="D30" s="43">
        <v>1228087</v>
      </c>
      <c r="E30" s="44">
        <v>1219986</v>
      </c>
      <c r="F30" s="49">
        <v>269030</v>
      </c>
      <c r="G30" s="44">
        <v>135332</v>
      </c>
      <c r="H30" s="44">
        <v>133698</v>
      </c>
      <c r="I30" s="44">
        <v>462</v>
      </c>
      <c r="J30" s="44">
        <v>239</v>
      </c>
      <c r="K30" s="44">
        <v>223</v>
      </c>
      <c r="L30" s="45"/>
      <c r="M30" s="44">
        <v>2514915</v>
      </c>
      <c r="N30" s="46">
        <v>0.97342176574556194</v>
      </c>
      <c r="O30" s="50">
        <v>239400</v>
      </c>
      <c r="P30" s="46">
        <v>1.1237677527151211</v>
      </c>
      <c r="Q30" s="44">
        <v>760</v>
      </c>
      <c r="R30" s="47">
        <v>0.60789473684210527</v>
      </c>
    </row>
    <row r="31" spans="1:18" x14ac:dyDescent="0.4">
      <c r="A31" s="48" t="s">
        <v>37</v>
      </c>
      <c r="B31" s="43">
        <v>2142002</v>
      </c>
      <c r="C31" s="43">
        <v>1773815</v>
      </c>
      <c r="D31" s="43">
        <v>890406</v>
      </c>
      <c r="E31" s="44">
        <v>883409</v>
      </c>
      <c r="F31" s="49">
        <v>368095</v>
      </c>
      <c r="G31" s="44">
        <v>184445</v>
      </c>
      <c r="H31" s="44">
        <v>183650</v>
      </c>
      <c r="I31" s="44">
        <v>92</v>
      </c>
      <c r="J31" s="44">
        <v>51</v>
      </c>
      <c r="K31" s="44">
        <v>41</v>
      </c>
      <c r="L31" s="45"/>
      <c r="M31" s="44">
        <v>1802580</v>
      </c>
      <c r="N31" s="46">
        <v>0.98404231712323442</v>
      </c>
      <c r="O31" s="50">
        <v>348300</v>
      </c>
      <c r="P31" s="46">
        <v>1.0568331897789263</v>
      </c>
      <c r="Q31" s="44">
        <v>240</v>
      </c>
      <c r="R31" s="47">
        <v>0.38333333333333336</v>
      </c>
    </row>
    <row r="32" spans="1:18" x14ac:dyDescent="0.4">
      <c r="A32" s="48" t="s">
        <v>38</v>
      </c>
      <c r="B32" s="43">
        <v>3704663</v>
      </c>
      <c r="C32" s="43">
        <v>3055601</v>
      </c>
      <c r="D32" s="43">
        <v>1532951</v>
      </c>
      <c r="E32" s="44">
        <v>1522650</v>
      </c>
      <c r="F32" s="49">
        <v>648569</v>
      </c>
      <c r="G32" s="44">
        <v>325715</v>
      </c>
      <c r="H32" s="44">
        <v>322854</v>
      </c>
      <c r="I32" s="44">
        <v>493</v>
      </c>
      <c r="J32" s="44">
        <v>254</v>
      </c>
      <c r="K32" s="44">
        <v>239</v>
      </c>
      <c r="L32" s="45"/>
      <c r="M32" s="44">
        <v>3213795</v>
      </c>
      <c r="N32" s="46">
        <v>0.95077657411253669</v>
      </c>
      <c r="O32" s="50">
        <v>704200</v>
      </c>
      <c r="P32" s="46">
        <v>0.92100113604089751</v>
      </c>
      <c r="Q32" s="44">
        <v>1040</v>
      </c>
      <c r="R32" s="47">
        <v>0.47403846153846152</v>
      </c>
    </row>
    <row r="33" spans="1:18" x14ac:dyDescent="0.4">
      <c r="A33" s="48" t="s">
        <v>39</v>
      </c>
      <c r="B33" s="43">
        <v>12747146</v>
      </c>
      <c r="C33" s="43">
        <v>9821423</v>
      </c>
      <c r="D33" s="43">
        <v>4930681</v>
      </c>
      <c r="E33" s="44">
        <v>4890742</v>
      </c>
      <c r="F33" s="49">
        <v>2861929</v>
      </c>
      <c r="G33" s="44">
        <v>1435316</v>
      </c>
      <c r="H33" s="44">
        <v>1426613</v>
      </c>
      <c r="I33" s="44">
        <v>63794</v>
      </c>
      <c r="J33" s="44">
        <v>32142</v>
      </c>
      <c r="K33" s="44">
        <v>31652</v>
      </c>
      <c r="L33" s="45"/>
      <c r="M33" s="44">
        <v>10847265</v>
      </c>
      <c r="N33" s="46">
        <v>0.90542851124223478</v>
      </c>
      <c r="O33" s="50">
        <v>3481300</v>
      </c>
      <c r="P33" s="46">
        <v>0.82208628960445806</v>
      </c>
      <c r="Q33" s="44">
        <v>72500</v>
      </c>
      <c r="R33" s="47">
        <v>0.87991724137931038</v>
      </c>
    </row>
    <row r="34" spans="1:18" x14ac:dyDescent="0.4">
      <c r="A34" s="48" t="s">
        <v>40</v>
      </c>
      <c r="B34" s="43">
        <v>8184553</v>
      </c>
      <c r="C34" s="43">
        <v>6805577</v>
      </c>
      <c r="D34" s="43">
        <v>3414948</v>
      </c>
      <c r="E34" s="44">
        <v>3390629</v>
      </c>
      <c r="F34" s="49">
        <v>1377869</v>
      </c>
      <c r="G34" s="44">
        <v>692768</v>
      </c>
      <c r="H34" s="44">
        <v>685101</v>
      </c>
      <c r="I34" s="44">
        <v>1107</v>
      </c>
      <c r="J34" s="44">
        <v>546</v>
      </c>
      <c r="K34" s="44">
        <v>561</v>
      </c>
      <c r="L34" s="45"/>
      <c r="M34" s="44">
        <v>7170735</v>
      </c>
      <c r="N34" s="46">
        <v>0.94907662882535748</v>
      </c>
      <c r="O34" s="50">
        <v>1135400</v>
      </c>
      <c r="P34" s="46">
        <v>1.2135538136339616</v>
      </c>
      <c r="Q34" s="44">
        <v>2420</v>
      </c>
      <c r="R34" s="47">
        <v>0.45743801652892563</v>
      </c>
    </row>
    <row r="35" spans="1:18" x14ac:dyDescent="0.4">
      <c r="A35" s="48" t="s">
        <v>41</v>
      </c>
      <c r="B35" s="43">
        <v>2010773</v>
      </c>
      <c r="C35" s="43">
        <v>1789273</v>
      </c>
      <c r="D35" s="43">
        <v>897726</v>
      </c>
      <c r="E35" s="44">
        <v>891547</v>
      </c>
      <c r="F35" s="49">
        <v>221316</v>
      </c>
      <c r="G35" s="44">
        <v>110932</v>
      </c>
      <c r="H35" s="44">
        <v>110384</v>
      </c>
      <c r="I35" s="44">
        <v>184</v>
      </c>
      <c r="J35" s="44">
        <v>89</v>
      </c>
      <c r="K35" s="44">
        <v>95</v>
      </c>
      <c r="L35" s="45"/>
      <c r="M35" s="44">
        <v>1903200</v>
      </c>
      <c r="N35" s="46">
        <v>0.94013923917612441</v>
      </c>
      <c r="O35" s="50">
        <v>127300</v>
      </c>
      <c r="P35" s="46">
        <v>1.7385388845247447</v>
      </c>
      <c r="Q35" s="44">
        <v>660</v>
      </c>
      <c r="R35" s="47">
        <v>0.27878787878787881</v>
      </c>
    </row>
    <row r="36" spans="1:18" x14ac:dyDescent="0.4">
      <c r="A36" s="48" t="s">
        <v>42</v>
      </c>
      <c r="B36" s="43">
        <v>1366281</v>
      </c>
      <c r="C36" s="43">
        <v>1304572</v>
      </c>
      <c r="D36" s="43">
        <v>654923</v>
      </c>
      <c r="E36" s="44">
        <v>649649</v>
      </c>
      <c r="F36" s="49">
        <v>61634</v>
      </c>
      <c r="G36" s="44">
        <v>30937</v>
      </c>
      <c r="H36" s="44">
        <v>30697</v>
      </c>
      <c r="I36" s="44">
        <v>75</v>
      </c>
      <c r="J36" s="44">
        <v>39</v>
      </c>
      <c r="K36" s="44">
        <v>36</v>
      </c>
      <c r="L36" s="45"/>
      <c r="M36" s="44">
        <v>1343745</v>
      </c>
      <c r="N36" s="46">
        <v>0.97084789152703821</v>
      </c>
      <c r="O36" s="50">
        <v>46100</v>
      </c>
      <c r="P36" s="46">
        <v>1.3369631236442516</v>
      </c>
      <c r="Q36" s="44">
        <v>160</v>
      </c>
      <c r="R36" s="47">
        <v>0.46875</v>
      </c>
    </row>
    <row r="37" spans="1:18" x14ac:dyDescent="0.4">
      <c r="A37" s="48" t="s">
        <v>43</v>
      </c>
      <c r="B37" s="43">
        <v>797178</v>
      </c>
      <c r="C37" s="43">
        <v>697641</v>
      </c>
      <c r="D37" s="43">
        <v>350189</v>
      </c>
      <c r="E37" s="44">
        <v>347452</v>
      </c>
      <c r="F37" s="49">
        <v>99475</v>
      </c>
      <c r="G37" s="44">
        <v>49935</v>
      </c>
      <c r="H37" s="44">
        <v>49540</v>
      </c>
      <c r="I37" s="44">
        <v>62</v>
      </c>
      <c r="J37" s="44">
        <v>30</v>
      </c>
      <c r="K37" s="44">
        <v>32</v>
      </c>
      <c r="L37" s="45"/>
      <c r="M37" s="44">
        <v>758160</v>
      </c>
      <c r="N37" s="46">
        <v>0.9201764798987021</v>
      </c>
      <c r="O37" s="50">
        <v>110800</v>
      </c>
      <c r="P37" s="46">
        <v>0.89778880866425992</v>
      </c>
      <c r="Q37" s="44">
        <v>320</v>
      </c>
      <c r="R37" s="47">
        <v>0.19375000000000001</v>
      </c>
    </row>
    <row r="38" spans="1:18" x14ac:dyDescent="0.4">
      <c r="A38" s="48" t="s">
        <v>44</v>
      </c>
      <c r="B38" s="43">
        <v>1013932</v>
      </c>
      <c r="C38" s="43">
        <v>958799</v>
      </c>
      <c r="D38" s="43">
        <v>481329</v>
      </c>
      <c r="E38" s="44">
        <v>477470</v>
      </c>
      <c r="F38" s="49">
        <v>55025</v>
      </c>
      <c r="G38" s="44">
        <v>27614</v>
      </c>
      <c r="H38" s="44">
        <v>27411</v>
      </c>
      <c r="I38" s="44">
        <v>108</v>
      </c>
      <c r="J38" s="44">
        <v>50</v>
      </c>
      <c r="K38" s="44">
        <v>58</v>
      </c>
      <c r="L38" s="45"/>
      <c r="M38" s="44">
        <v>994500</v>
      </c>
      <c r="N38" s="46">
        <v>0.96410155857214686</v>
      </c>
      <c r="O38" s="50">
        <v>47400</v>
      </c>
      <c r="P38" s="46">
        <v>1.1608649789029535</v>
      </c>
      <c r="Q38" s="44">
        <v>640</v>
      </c>
      <c r="R38" s="47">
        <v>0.16875000000000001</v>
      </c>
    </row>
    <row r="39" spans="1:18" x14ac:dyDescent="0.4">
      <c r="A39" s="48" t="s">
        <v>45</v>
      </c>
      <c r="B39" s="43">
        <v>2693605</v>
      </c>
      <c r="C39" s="43">
        <v>2361987</v>
      </c>
      <c r="D39" s="43">
        <v>1185833</v>
      </c>
      <c r="E39" s="44">
        <v>1176154</v>
      </c>
      <c r="F39" s="49">
        <v>331312</v>
      </c>
      <c r="G39" s="44">
        <v>166373</v>
      </c>
      <c r="H39" s="44">
        <v>164939</v>
      </c>
      <c r="I39" s="44">
        <v>306</v>
      </c>
      <c r="J39" s="44">
        <v>155</v>
      </c>
      <c r="K39" s="44">
        <v>151</v>
      </c>
      <c r="L39" s="45"/>
      <c r="M39" s="44">
        <v>2592330</v>
      </c>
      <c r="N39" s="46">
        <v>0.91114441448426708</v>
      </c>
      <c r="O39" s="50">
        <v>385900</v>
      </c>
      <c r="P39" s="46">
        <v>0.85854366416169992</v>
      </c>
      <c r="Q39" s="44">
        <v>700</v>
      </c>
      <c r="R39" s="47">
        <v>0.43714285714285717</v>
      </c>
    </row>
    <row r="40" spans="1:18" x14ac:dyDescent="0.4">
      <c r="A40" s="48" t="s">
        <v>46</v>
      </c>
      <c r="B40" s="43">
        <v>4058797</v>
      </c>
      <c r="C40" s="43">
        <v>3470347</v>
      </c>
      <c r="D40" s="43">
        <v>1741431</v>
      </c>
      <c r="E40" s="44">
        <v>1728916</v>
      </c>
      <c r="F40" s="49">
        <v>588335</v>
      </c>
      <c r="G40" s="44">
        <v>295596</v>
      </c>
      <c r="H40" s="44">
        <v>292739</v>
      </c>
      <c r="I40" s="44">
        <v>115</v>
      </c>
      <c r="J40" s="44">
        <v>59</v>
      </c>
      <c r="K40" s="44">
        <v>56</v>
      </c>
      <c r="L40" s="45"/>
      <c r="M40" s="44">
        <v>3653130</v>
      </c>
      <c r="N40" s="46">
        <v>0.94996537216031185</v>
      </c>
      <c r="O40" s="50">
        <v>616200</v>
      </c>
      <c r="P40" s="46">
        <v>0.95477929243752024</v>
      </c>
      <c r="Q40" s="44">
        <v>1120</v>
      </c>
      <c r="R40" s="47">
        <v>0.10267857142857142</v>
      </c>
    </row>
    <row r="41" spans="1:18" x14ac:dyDescent="0.4">
      <c r="A41" s="48" t="s">
        <v>47</v>
      </c>
      <c r="B41" s="43">
        <v>1990053</v>
      </c>
      <c r="C41" s="43">
        <v>1778669</v>
      </c>
      <c r="D41" s="43">
        <v>892389</v>
      </c>
      <c r="E41" s="44">
        <v>886280</v>
      </c>
      <c r="F41" s="49">
        <v>211331</v>
      </c>
      <c r="G41" s="44">
        <v>106143</v>
      </c>
      <c r="H41" s="44">
        <v>105188</v>
      </c>
      <c r="I41" s="44">
        <v>53</v>
      </c>
      <c r="J41" s="44">
        <v>31</v>
      </c>
      <c r="K41" s="44">
        <v>22</v>
      </c>
      <c r="L41" s="45"/>
      <c r="M41" s="44">
        <v>1888575</v>
      </c>
      <c r="N41" s="46">
        <v>0.94180479991527999</v>
      </c>
      <c r="O41" s="50">
        <v>210200</v>
      </c>
      <c r="P41" s="46">
        <v>1.0053805899143673</v>
      </c>
      <c r="Q41" s="44">
        <v>300</v>
      </c>
      <c r="R41" s="47">
        <v>0.17666666666666667</v>
      </c>
    </row>
    <row r="42" spans="1:18" x14ac:dyDescent="0.4">
      <c r="A42" s="48" t="s">
        <v>48</v>
      </c>
      <c r="B42" s="43">
        <v>1071016</v>
      </c>
      <c r="C42" s="43">
        <v>919899</v>
      </c>
      <c r="D42" s="43">
        <v>461540</v>
      </c>
      <c r="E42" s="44">
        <v>458359</v>
      </c>
      <c r="F42" s="49">
        <v>150955</v>
      </c>
      <c r="G42" s="44">
        <v>75668</v>
      </c>
      <c r="H42" s="44">
        <v>75287</v>
      </c>
      <c r="I42" s="44">
        <v>162</v>
      </c>
      <c r="J42" s="44">
        <v>78</v>
      </c>
      <c r="K42" s="44">
        <v>84</v>
      </c>
      <c r="L42" s="45"/>
      <c r="M42" s="44">
        <v>951405</v>
      </c>
      <c r="N42" s="46">
        <v>0.96688476516310085</v>
      </c>
      <c r="O42" s="50">
        <v>152900</v>
      </c>
      <c r="P42" s="46">
        <v>0.98727926749509487</v>
      </c>
      <c r="Q42" s="44">
        <v>560</v>
      </c>
      <c r="R42" s="47">
        <v>0.28928571428571431</v>
      </c>
    </row>
    <row r="43" spans="1:18" x14ac:dyDescent="0.4">
      <c r="A43" s="48" t="s">
        <v>49</v>
      </c>
      <c r="B43" s="43">
        <v>1414219</v>
      </c>
      <c r="C43" s="43">
        <v>1302549</v>
      </c>
      <c r="D43" s="43">
        <v>653707</v>
      </c>
      <c r="E43" s="44">
        <v>648842</v>
      </c>
      <c r="F43" s="49">
        <v>111497</v>
      </c>
      <c r="G43" s="44">
        <v>55844</v>
      </c>
      <c r="H43" s="44">
        <v>55653</v>
      </c>
      <c r="I43" s="44">
        <v>173</v>
      </c>
      <c r="J43" s="44">
        <v>85</v>
      </c>
      <c r="K43" s="44">
        <v>88</v>
      </c>
      <c r="L43" s="45"/>
      <c r="M43" s="44">
        <v>1352910</v>
      </c>
      <c r="N43" s="46">
        <v>0.9627757943987405</v>
      </c>
      <c r="O43" s="50">
        <v>102300</v>
      </c>
      <c r="P43" s="46">
        <v>1.089902248289345</v>
      </c>
      <c r="Q43" s="44">
        <v>200</v>
      </c>
      <c r="R43" s="47">
        <v>0.86499999999999999</v>
      </c>
    </row>
    <row r="44" spans="1:18" x14ac:dyDescent="0.4">
      <c r="A44" s="48" t="s">
        <v>50</v>
      </c>
      <c r="B44" s="43">
        <v>2010317</v>
      </c>
      <c r="C44" s="43">
        <v>1878823</v>
      </c>
      <c r="D44" s="43">
        <v>942608</v>
      </c>
      <c r="E44" s="44">
        <v>936215</v>
      </c>
      <c r="F44" s="49">
        <v>131439</v>
      </c>
      <c r="G44" s="44">
        <v>66223</v>
      </c>
      <c r="H44" s="44">
        <v>65216</v>
      </c>
      <c r="I44" s="44">
        <v>55</v>
      </c>
      <c r="J44" s="44">
        <v>27</v>
      </c>
      <c r="K44" s="44">
        <v>28</v>
      </c>
      <c r="L44" s="45"/>
      <c r="M44" s="44">
        <v>1944150</v>
      </c>
      <c r="N44" s="46">
        <v>0.96639816886557106</v>
      </c>
      <c r="O44" s="50">
        <v>128400</v>
      </c>
      <c r="P44" s="46">
        <v>1.0236682242990653</v>
      </c>
      <c r="Q44" s="44">
        <v>100</v>
      </c>
      <c r="R44" s="47">
        <v>0.55000000000000004</v>
      </c>
    </row>
    <row r="45" spans="1:18" x14ac:dyDescent="0.4">
      <c r="A45" s="48" t="s">
        <v>51</v>
      </c>
      <c r="B45" s="43">
        <v>1017653</v>
      </c>
      <c r="C45" s="43">
        <v>959477</v>
      </c>
      <c r="D45" s="43">
        <v>482072</v>
      </c>
      <c r="E45" s="44">
        <v>477405</v>
      </c>
      <c r="F45" s="49">
        <v>58105</v>
      </c>
      <c r="G45" s="44">
        <v>29205</v>
      </c>
      <c r="H45" s="44">
        <v>28900</v>
      </c>
      <c r="I45" s="44">
        <v>71</v>
      </c>
      <c r="J45" s="44">
        <v>32</v>
      </c>
      <c r="K45" s="44">
        <v>39</v>
      </c>
      <c r="L45" s="45"/>
      <c r="M45" s="44">
        <v>1002495</v>
      </c>
      <c r="N45" s="46">
        <v>0.95708906278834305</v>
      </c>
      <c r="O45" s="50">
        <v>55600</v>
      </c>
      <c r="P45" s="46">
        <v>1.0450539568345323</v>
      </c>
      <c r="Q45" s="44">
        <v>120</v>
      </c>
      <c r="R45" s="47">
        <v>0.59166666666666667</v>
      </c>
    </row>
    <row r="46" spans="1:18" x14ac:dyDescent="0.4">
      <c r="A46" s="48" t="s">
        <v>52</v>
      </c>
      <c r="B46" s="43">
        <v>7518347</v>
      </c>
      <c r="C46" s="43">
        <v>6550905</v>
      </c>
      <c r="D46" s="43">
        <v>3291741</v>
      </c>
      <c r="E46" s="44">
        <v>3259164</v>
      </c>
      <c r="F46" s="49">
        <v>967257</v>
      </c>
      <c r="G46" s="44">
        <v>488311</v>
      </c>
      <c r="H46" s="44">
        <v>478946</v>
      </c>
      <c r="I46" s="44">
        <v>185</v>
      </c>
      <c r="J46" s="44">
        <v>100</v>
      </c>
      <c r="K46" s="44">
        <v>85</v>
      </c>
      <c r="L46" s="45"/>
      <c r="M46" s="44">
        <v>6570330</v>
      </c>
      <c r="N46" s="46">
        <v>0.99704352749405278</v>
      </c>
      <c r="O46" s="50">
        <v>1044200</v>
      </c>
      <c r="P46" s="46">
        <v>0.92631392453552963</v>
      </c>
      <c r="Q46" s="44">
        <v>700</v>
      </c>
      <c r="R46" s="47">
        <v>0.26428571428571429</v>
      </c>
    </row>
    <row r="47" spans="1:18" x14ac:dyDescent="0.4">
      <c r="A47" s="48" t="s">
        <v>53</v>
      </c>
      <c r="B47" s="43">
        <v>1166131</v>
      </c>
      <c r="C47" s="43">
        <v>1083041</v>
      </c>
      <c r="D47" s="43">
        <v>543515</v>
      </c>
      <c r="E47" s="44">
        <v>539526</v>
      </c>
      <c r="F47" s="49">
        <v>83074</v>
      </c>
      <c r="G47" s="44">
        <v>41853</v>
      </c>
      <c r="H47" s="44">
        <v>41221</v>
      </c>
      <c r="I47" s="44">
        <v>16</v>
      </c>
      <c r="J47" s="44">
        <v>5</v>
      </c>
      <c r="K47" s="44">
        <v>11</v>
      </c>
      <c r="L47" s="45"/>
      <c r="M47" s="44">
        <v>1146405</v>
      </c>
      <c r="N47" s="46">
        <v>0.94472808475189829</v>
      </c>
      <c r="O47" s="50">
        <v>74400</v>
      </c>
      <c r="P47" s="46">
        <v>1.1165860215053764</v>
      </c>
      <c r="Q47" s="44">
        <v>140</v>
      </c>
      <c r="R47" s="47">
        <v>0.11428571428571428</v>
      </c>
    </row>
    <row r="48" spans="1:18" x14ac:dyDescent="0.4">
      <c r="A48" s="48" t="s">
        <v>54</v>
      </c>
      <c r="B48" s="43">
        <v>1988242</v>
      </c>
      <c r="C48" s="43">
        <v>1705347</v>
      </c>
      <c r="D48" s="43">
        <v>856405</v>
      </c>
      <c r="E48" s="44">
        <v>848942</v>
      </c>
      <c r="F48" s="49">
        <v>282866</v>
      </c>
      <c r="G48" s="44">
        <v>141725</v>
      </c>
      <c r="H48" s="44">
        <v>141141</v>
      </c>
      <c r="I48" s="44">
        <v>29</v>
      </c>
      <c r="J48" s="44">
        <v>12</v>
      </c>
      <c r="K48" s="44">
        <v>17</v>
      </c>
      <c r="L48" s="45"/>
      <c r="M48" s="44">
        <v>1756950</v>
      </c>
      <c r="N48" s="46">
        <v>0.97062921540169045</v>
      </c>
      <c r="O48" s="50">
        <v>288800</v>
      </c>
      <c r="P48" s="46">
        <v>0.97945290858725764</v>
      </c>
      <c r="Q48" s="44">
        <v>160</v>
      </c>
      <c r="R48" s="47">
        <v>0.18124999999999999</v>
      </c>
    </row>
    <row r="49" spans="1:18" x14ac:dyDescent="0.4">
      <c r="A49" s="48" t="s">
        <v>55</v>
      </c>
      <c r="B49" s="43">
        <v>2610239</v>
      </c>
      <c r="C49" s="43">
        <v>2243030</v>
      </c>
      <c r="D49" s="43">
        <v>1125468</v>
      </c>
      <c r="E49" s="44">
        <v>1117562</v>
      </c>
      <c r="F49" s="49">
        <v>366960</v>
      </c>
      <c r="G49" s="44">
        <v>184101</v>
      </c>
      <c r="H49" s="44">
        <v>182859</v>
      </c>
      <c r="I49" s="44">
        <v>249</v>
      </c>
      <c r="J49" s="44">
        <v>125</v>
      </c>
      <c r="K49" s="44">
        <v>124</v>
      </c>
      <c r="L49" s="45"/>
      <c r="M49" s="44">
        <v>2318355</v>
      </c>
      <c r="N49" s="46">
        <v>0.96750928999225749</v>
      </c>
      <c r="O49" s="50">
        <v>349700</v>
      </c>
      <c r="P49" s="46">
        <v>1.0493565913640264</v>
      </c>
      <c r="Q49" s="44">
        <v>680</v>
      </c>
      <c r="R49" s="47">
        <v>0.36617647058823527</v>
      </c>
    </row>
    <row r="50" spans="1:18" x14ac:dyDescent="0.4">
      <c r="A50" s="48" t="s">
        <v>56</v>
      </c>
      <c r="B50" s="43">
        <v>1659947</v>
      </c>
      <c r="C50" s="43">
        <v>1524744</v>
      </c>
      <c r="D50" s="43">
        <v>765762</v>
      </c>
      <c r="E50" s="44">
        <v>758982</v>
      </c>
      <c r="F50" s="49">
        <v>135112</v>
      </c>
      <c r="G50" s="44">
        <v>67809</v>
      </c>
      <c r="H50" s="44">
        <v>67303</v>
      </c>
      <c r="I50" s="44">
        <v>91</v>
      </c>
      <c r="J50" s="44">
        <v>39</v>
      </c>
      <c r="K50" s="44">
        <v>52</v>
      </c>
      <c r="L50" s="45"/>
      <c r="M50" s="44">
        <v>1559025</v>
      </c>
      <c r="N50" s="46">
        <v>0.97801125703564729</v>
      </c>
      <c r="O50" s="50">
        <v>125500</v>
      </c>
      <c r="P50" s="46">
        <v>1.0765896414342631</v>
      </c>
      <c r="Q50" s="44">
        <v>300</v>
      </c>
      <c r="R50" s="47">
        <v>0.30333333333333334</v>
      </c>
    </row>
    <row r="51" spans="1:18" x14ac:dyDescent="0.4">
      <c r="A51" s="48" t="s">
        <v>57</v>
      </c>
      <c r="B51" s="43">
        <v>1572849</v>
      </c>
      <c r="C51" s="43">
        <v>1510460</v>
      </c>
      <c r="D51" s="43">
        <v>758207</v>
      </c>
      <c r="E51" s="44">
        <v>752253</v>
      </c>
      <c r="F51" s="49">
        <v>62364</v>
      </c>
      <c r="G51" s="44">
        <v>31319</v>
      </c>
      <c r="H51" s="44">
        <v>31045</v>
      </c>
      <c r="I51" s="44">
        <v>25</v>
      </c>
      <c r="J51" s="44">
        <v>10</v>
      </c>
      <c r="K51" s="44">
        <v>15</v>
      </c>
      <c r="L51" s="45"/>
      <c r="M51" s="44">
        <v>1567995</v>
      </c>
      <c r="N51" s="46">
        <v>0.96330664319720405</v>
      </c>
      <c r="O51" s="50">
        <v>55600</v>
      </c>
      <c r="P51" s="46">
        <v>1.1216546762589927</v>
      </c>
      <c r="Q51" s="44">
        <v>180</v>
      </c>
      <c r="R51" s="47">
        <v>0.1388888888888889</v>
      </c>
    </row>
    <row r="52" spans="1:18" x14ac:dyDescent="0.4">
      <c r="A52" s="48" t="s">
        <v>58</v>
      </c>
      <c r="B52" s="43">
        <v>2353920</v>
      </c>
      <c r="C52" s="43">
        <v>2157730</v>
      </c>
      <c r="D52" s="43">
        <v>1083291</v>
      </c>
      <c r="E52" s="44">
        <v>1074439</v>
      </c>
      <c r="F52" s="49">
        <v>195956</v>
      </c>
      <c r="G52" s="44">
        <v>98512</v>
      </c>
      <c r="H52" s="44">
        <v>97444</v>
      </c>
      <c r="I52" s="44">
        <v>234</v>
      </c>
      <c r="J52" s="44">
        <v>115</v>
      </c>
      <c r="K52" s="44">
        <v>119</v>
      </c>
      <c r="L52" s="45"/>
      <c r="M52" s="44">
        <v>2222610</v>
      </c>
      <c r="N52" s="46">
        <v>0.97080909381312963</v>
      </c>
      <c r="O52" s="50">
        <v>197100</v>
      </c>
      <c r="P52" s="46">
        <v>0.99419583967529168</v>
      </c>
      <c r="Q52" s="44">
        <v>340</v>
      </c>
      <c r="R52" s="47">
        <v>0.68823529411764706</v>
      </c>
    </row>
    <row r="53" spans="1:18" x14ac:dyDescent="0.4">
      <c r="A53" s="48" t="s">
        <v>59</v>
      </c>
      <c r="B53" s="43">
        <v>1930507</v>
      </c>
      <c r="C53" s="43">
        <v>1652417</v>
      </c>
      <c r="D53" s="43">
        <v>830902</v>
      </c>
      <c r="E53" s="44">
        <v>821515</v>
      </c>
      <c r="F53" s="49">
        <v>277612</v>
      </c>
      <c r="G53" s="44">
        <v>139584</v>
      </c>
      <c r="H53" s="44">
        <v>138028</v>
      </c>
      <c r="I53" s="44">
        <v>478</v>
      </c>
      <c r="J53" s="44">
        <v>242</v>
      </c>
      <c r="K53" s="44">
        <v>236</v>
      </c>
      <c r="L53" s="45"/>
      <c r="M53" s="44">
        <v>1835925</v>
      </c>
      <c r="N53" s="46">
        <v>0.90004602584528237</v>
      </c>
      <c r="O53" s="50">
        <v>305500</v>
      </c>
      <c r="P53" s="46">
        <v>0.90871358428805238</v>
      </c>
      <c r="Q53" s="44">
        <v>1140</v>
      </c>
      <c r="R53" s="47">
        <v>0.41929824561403511</v>
      </c>
    </row>
    <row r="55" spans="1:18" x14ac:dyDescent="0.4">
      <c r="A55" s="90" t="s">
        <v>122</v>
      </c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</row>
    <row r="56" spans="1:18" x14ac:dyDescent="0.4">
      <c r="A56" s="101" t="s">
        <v>123</v>
      </c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1:18" x14ac:dyDescent="0.4">
      <c r="A57" s="101" t="s">
        <v>124</v>
      </c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1:18" x14ac:dyDescent="0.4">
      <c r="A58" s="101" t="s">
        <v>125</v>
      </c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1:18" ht="18" customHeight="1" x14ac:dyDescent="0.4">
      <c r="A59" s="90" t="s">
        <v>126</v>
      </c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</row>
    <row r="60" spans="1:18" x14ac:dyDescent="0.4">
      <c r="A60" s="22" t="s">
        <v>127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G27" sqref="G27"/>
    </sheetView>
  </sheetViews>
  <sheetFormatPr defaultRowHeight="18.75" x14ac:dyDescent="0.4"/>
  <cols>
    <col min="1" max="1" width="12" customWidth="1"/>
    <col min="2" max="2" width="15.125" customWidth="1"/>
    <col min="3" max="5" width="13.875" customWidth="1"/>
    <col min="6" max="6" width="17" customWidth="1"/>
  </cols>
  <sheetData>
    <row r="1" spans="1:6" x14ac:dyDescent="0.4">
      <c r="A1" t="s">
        <v>128</v>
      </c>
    </row>
    <row r="2" spans="1:6" x14ac:dyDescent="0.4">
      <c r="D2" s="52" t="s">
        <v>129</v>
      </c>
    </row>
    <row r="3" spans="1:6" ht="37.5" x14ac:dyDescent="0.4">
      <c r="A3" s="48" t="s">
        <v>2</v>
      </c>
      <c r="B3" s="42" t="s">
        <v>130</v>
      </c>
      <c r="C3" s="53" t="s">
        <v>95</v>
      </c>
      <c r="D3" s="53" t="s">
        <v>96</v>
      </c>
      <c r="E3" s="24"/>
    </row>
    <row r="4" spans="1:6" x14ac:dyDescent="0.4">
      <c r="A4" s="31" t="s">
        <v>12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">
      <c r="A5" s="48" t="s">
        <v>13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">
      <c r="A6" s="48" t="s">
        <v>14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">
      <c r="A7" s="48" t="s">
        <v>15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">
      <c r="A8" s="48" t="s">
        <v>16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">
      <c r="A9" s="48" t="s">
        <v>17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">
      <c r="A10" s="48" t="s">
        <v>18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">
      <c r="A11" s="48" t="s">
        <v>19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">
      <c r="A12" s="48" t="s">
        <v>20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">
      <c r="A13" s="51" t="s">
        <v>21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">
      <c r="A14" s="48" t="s">
        <v>22</v>
      </c>
      <c r="B14" s="54">
        <f t="shared" si="1"/>
        <v>193603</v>
      </c>
      <c r="C14" s="54">
        <v>104105</v>
      </c>
      <c r="D14" s="54">
        <v>89498</v>
      </c>
    </row>
    <row r="15" spans="1:6" x14ac:dyDescent="0.4">
      <c r="A15" s="48" t="s">
        <v>23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">
      <c r="A16" s="48" t="s">
        <v>24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">
      <c r="A17" s="48" t="s">
        <v>25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">
      <c r="A18" s="48" t="s">
        <v>26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">
      <c r="A19" s="48" t="s">
        <v>27</v>
      </c>
      <c r="B19" s="54">
        <f t="shared" si="1"/>
        <v>219377</v>
      </c>
      <c r="C19" s="54">
        <v>120665</v>
      </c>
      <c r="D19" s="54">
        <v>98712</v>
      </c>
    </row>
    <row r="20" spans="1:4" x14ac:dyDescent="0.4">
      <c r="A20" s="48" t="s">
        <v>28</v>
      </c>
      <c r="B20" s="54">
        <f t="shared" si="1"/>
        <v>108367</v>
      </c>
      <c r="C20" s="54">
        <v>56053</v>
      </c>
      <c r="D20" s="54">
        <v>52314</v>
      </c>
    </row>
    <row r="21" spans="1:4" x14ac:dyDescent="0.4">
      <c r="A21" s="48" t="s">
        <v>29</v>
      </c>
      <c r="B21" s="54">
        <f t="shared" si="1"/>
        <v>127843</v>
      </c>
      <c r="C21" s="54">
        <v>66996</v>
      </c>
      <c r="D21" s="54">
        <v>60847</v>
      </c>
    </row>
    <row r="22" spans="1:4" x14ac:dyDescent="0.4">
      <c r="A22" s="48" t="s">
        <v>30</v>
      </c>
      <c r="B22" s="54">
        <f t="shared" si="1"/>
        <v>94396</v>
      </c>
      <c r="C22" s="54">
        <v>48565</v>
      </c>
      <c r="D22" s="54">
        <v>45831</v>
      </c>
    </row>
    <row r="23" spans="1:4" x14ac:dyDescent="0.4">
      <c r="A23" s="48" t="s">
        <v>31</v>
      </c>
      <c r="B23" s="54">
        <f t="shared" si="1"/>
        <v>80670</v>
      </c>
      <c r="C23" s="54">
        <v>42589</v>
      </c>
      <c r="D23" s="54">
        <v>38081</v>
      </c>
    </row>
    <row r="24" spans="1:4" x14ac:dyDescent="0.4">
      <c r="A24" s="48" t="s">
        <v>32</v>
      </c>
      <c r="B24" s="54">
        <f t="shared" si="1"/>
        <v>196409</v>
      </c>
      <c r="C24" s="54">
        <v>104803</v>
      </c>
      <c r="D24" s="54">
        <v>91606</v>
      </c>
    </row>
    <row r="25" spans="1:4" x14ac:dyDescent="0.4">
      <c r="A25" s="48" t="s">
        <v>33</v>
      </c>
      <c r="B25" s="54">
        <f t="shared" si="1"/>
        <v>202127</v>
      </c>
      <c r="C25" s="54">
        <v>104076</v>
      </c>
      <c r="D25" s="54">
        <v>98051</v>
      </c>
    </row>
    <row r="26" spans="1:4" x14ac:dyDescent="0.4">
      <c r="A26" s="48" t="s">
        <v>34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">
      <c r="A27" s="48" t="s">
        <v>35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">
      <c r="A28" s="48" t="s">
        <v>36</v>
      </c>
      <c r="B28" s="54">
        <f t="shared" si="1"/>
        <v>170728</v>
      </c>
      <c r="C28" s="54">
        <v>89383</v>
      </c>
      <c r="D28" s="54">
        <v>81345</v>
      </c>
    </row>
    <row r="29" spans="1:4" x14ac:dyDescent="0.4">
      <c r="A29" s="48" t="s">
        <v>37</v>
      </c>
      <c r="B29" s="54">
        <f t="shared" si="1"/>
        <v>121154</v>
      </c>
      <c r="C29" s="54">
        <v>63126</v>
      </c>
      <c r="D29" s="54">
        <v>58028</v>
      </c>
    </row>
    <row r="30" spans="1:4" x14ac:dyDescent="0.4">
      <c r="A30" s="48" t="s">
        <v>38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">
      <c r="A31" s="48" t="s">
        <v>39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">
      <c r="A32" s="48" t="s">
        <v>40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">
      <c r="A33" s="48" t="s">
        <v>41</v>
      </c>
      <c r="B33" s="54">
        <f t="shared" si="1"/>
        <v>138127</v>
      </c>
      <c r="C33" s="54">
        <v>71939</v>
      </c>
      <c r="D33" s="54">
        <v>66188</v>
      </c>
    </row>
    <row r="34" spans="1:4" x14ac:dyDescent="0.4">
      <c r="A34" s="48" t="s">
        <v>42</v>
      </c>
      <c r="B34" s="54">
        <f t="shared" si="1"/>
        <v>101989</v>
      </c>
      <c r="C34" s="54">
        <v>53764</v>
      </c>
      <c r="D34" s="54">
        <v>48225</v>
      </c>
    </row>
    <row r="35" spans="1:4" x14ac:dyDescent="0.4">
      <c r="A35" s="48" t="s">
        <v>43</v>
      </c>
      <c r="B35" s="54">
        <f t="shared" si="1"/>
        <v>64807</v>
      </c>
      <c r="C35" s="54">
        <v>33734</v>
      </c>
      <c r="D35" s="54">
        <v>31073</v>
      </c>
    </row>
    <row r="36" spans="1:4" x14ac:dyDescent="0.4">
      <c r="A36" s="48" t="s">
        <v>44</v>
      </c>
      <c r="B36" s="54">
        <f t="shared" si="1"/>
        <v>75967</v>
      </c>
      <c r="C36" s="54">
        <v>40916</v>
      </c>
      <c r="D36" s="54">
        <v>35051</v>
      </c>
    </row>
    <row r="37" spans="1:4" x14ac:dyDescent="0.4">
      <c r="A37" s="48" t="s">
        <v>45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">
      <c r="A38" s="48" t="s">
        <v>46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">
      <c r="A39" s="48" t="s">
        <v>47</v>
      </c>
      <c r="B39" s="54">
        <f t="shared" si="1"/>
        <v>185631</v>
      </c>
      <c r="C39" s="54">
        <v>101685</v>
      </c>
      <c r="D39" s="54">
        <v>83946</v>
      </c>
    </row>
    <row r="40" spans="1:4" x14ac:dyDescent="0.4">
      <c r="A40" s="48" t="s">
        <v>48</v>
      </c>
      <c r="B40" s="54">
        <f t="shared" si="1"/>
        <v>98243</v>
      </c>
      <c r="C40" s="54">
        <v>51317</v>
      </c>
      <c r="D40" s="54">
        <v>46926</v>
      </c>
    </row>
    <row r="41" spans="1:4" x14ac:dyDescent="0.4">
      <c r="A41" s="48" t="s">
        <v>49</v>
      </c>
      <c r="B41" s="54">
        <f t="shared" si="1"/>
        <v>104837</v>
      </c>
      <c r="C41" s="54">
        <v>54695</v>
      </c>
      <c r="D41" s="54">
        <v>50142</v>
      </c>
    </row>
    <row r="42" spans="1:4" x14ac:dyDescent="0.4">
      <c r="A42" s="48" t="s">
        <v>50</v>
      </c>
      <c r="B42" s="54">
        <f t="shared" si="1"/>
        <v>158805</v>
      </c>
      <c r="C42" s="54">
        <v>81880</v>
      </c>
      <c r="D42" s="54">
        <v>76925</v>
      </c>
    </row>
    <row r="43" spans="1:4" x14ac:dyDescent="0.4">
      <c r="A43" s="48" t="s">
        <v>51</v>
      </c>
      <c r="B43" s="54">
        <f t="shared" si="1"/>
        <v>86080</v>
      </c>
      <c r="C43" s="54">
        <v>44293</v>
      </c>
      <c r="D43" s="54">
        <v>41787</v>
      </c>
    </row>
    <row r="44" spans="1:4" x14ac:dyDescent="0.4">
      <c r="A44" s="48" t="s">
        <v>52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">
      <c r="A45" s="48" t="s">
        <v>53</v>
      </c>
      <c r="B45" s="54">
        <f t="shared" si="1"/>
        <v>116046</v>
      </c>
      <c r="C45" s="54">
        <v>60085</v>
      </c>
      <c r="D45" s="54">
        <v>55961</v>
      </c>
    </row>
    <row r="46" spans="1:4" x14ac:dyDescent="0.4">
      <c r="A46" s="48" t="s">
        <v>54</v>
      </c>
      <c r="B46" s="54">
        <f t="shared" si="1"/>
        <v>151179</v>
      </c>
      <c r="C46" s="54">
        <v>80004</v>
      </c>
      <c r="D46" s="54">
        <v>71175</v>
      </c>
    </row>
    <row r="47" spans="1:4" x14ac:dyDescent="0.4">
      <c r="A47" s="48" t="s">
        <v>55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">
      <c r="A48" s="48" t="s">
        <v>56</v>
      </c>
      <c r="B48" s="54">
        <f t="shared" si="1"/>
        <v>139125</v>
      </c>
      <c r="C48" s="54">
        <v>73914</v>
      </c>
      <c r="D48" s="54">
        <v>65211</v>
      </c>
    </row>
    <row r="49" spans="1:4" x14ac:dyDescent="0.4">
      <c r="A49" s="48" t="s">
        <v>57</v>
      </c>
      <c r="B49" s="54">
        <f t="shared" si="1"/>
        <v>117802</v>
      </c>
      <c r="C49" s="54">
        <v>61886</v>
      </c>
      <c r="D49" s="54">
        <v>55916</v>
      </c>
    </row>
    <row r="50" spans="1:4" x14ac:dyDescent="0.4">
      <c r="A50" s="48" t="s">
        <v>58</v>
      </c>
      <c r="B50" s="54">
        <f t="shared" si="1"/>
        <v>204871</v>
      </c>
      <c r="C50" s="54">
        <v>109133</v>
      </c>
      <c r="D50" s="54">
        <v>95738</v>
      </c>
    </row>
    <row r="51" spans="1:4" x14ac:dyDescent="0.4">
      <c r="A51" s="48" t="s">
        <v>59</v>
      </c>
      <c r="B51" s="54">
        <f t="shared" si="1"/>
        <v>133653</v>
      </c>
      <c r="C51" s="54">
        <v>71873</v>
      </c>
      <c r="D51" s="54">
        <v>61780</v>
      </c>
    </row>
    <row r="53" spans="1:4" x14ac:dyDescent="0.4">
      <c r="A53" s="24" t="s">
        <v>131</v>
      </c>
    </row>
    <row r="54" spans="1:4" x14ac:dyDescent="0.4">
      <c r="A54" t="s">
        <v>132</v>
      </c>
    </row>
    <row r="55" spans="1:4" x14ac:dyDescent="0.4">
      <c r="A55" t="s">
        <v>133</v>
      </c>
    </row>
    <row r="56" spans="1:4" x14ac:dyDescent="0.4">
      <c r="A56" t="s">
        <v>134</v>
      </c>
    </row>
    <row r="57" spans="1:4" x14ac:dyDescent="0.4">
      <c r="A57" s="22" t="s">
        <v>135</v>
      </c>
    </row>
    <row r="58" spans="1:4" x14ac:dyDescent="0.4">
      <c r="A58" t="s">
        <v>136</v>
      </c>
    </row>
    <row r="59" spans="1:4" x14ac:dyDescent="0.4">
      <c r="A59" t="s">
        <v>137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DIGI-808455956-3443126</_dlc_DocId>
    <_dlc_DocIdUrl xmlns="89559dea-130d-4237-8e78-1ce7f44b9a24">
      <Url>https://digitalgojp.sharepoint.com/sites/digi_portal/_layouts/15/DocIdRedir.aspx?ID=DIGI-808455956-3443126</Url>
      <Description>DIGI-808455956-3443126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2022-03-01T06:44:41Z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a70ab2dc-e898-46c2-ae7b-7b57e73aa516</vt:lpwstr>
  </property>
</Properties>
</file>