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総接種回数!$A$1:$Q$61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2" l="1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8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 s="1"/>
  <c r="E7" i="11"/>
  <c r="T2" i="12"/>
  <c r="O54" i="11" l="1"/>
  <c r="P54" i="11" s="1"/>
  <c r="O53" i="11"/>
  <c r="P53" i="11" s="1"/>
  <c r="O52" i="11"/>
  <c r="P52" i="11" s="1"/>
  <c r="O51" i="11"/>
  <c r="P51" i="11" s="1"/>
  <c r="O50" i="11"/>
  <c r="P50" i="11" s="1"/>
  <c r="O49" i="11"/>
  <c r="P49" i="11" s="1"/>
  <c r="O48" i="11"/>
  <c r="P48" i="11" s="1"/>
  <c r="O47" i="11"/>
  <c r="P47" i="11" s="1"/>
  <c r="O46" i="11"/>
  <c r="P46" i="11" s="1"/>
  <c r="O45" i="11"/>
  <c r="P45" i="11" s="1"/>
  <c r="O44" i="11"/>
  <c r="P44" i="11" s="1"/>
  <c r="O43" i="11"/>
  <c r="P43" i="11" s="1"/>
  <c r="O42" i="11"/>
  <c r="P42" i="11" s="1"/>
  <c r="O41" i="11"/>
  <c r="P41" i="11" s="1"/>
  <c r="O40" i="11"/>
  <c r="P40" i="11" s="1"/>
  <c r="O39" i="11"/>
  <c r="P39" i="11" s="1"/>
  <c r="O38" i="11"/>
  <c r="P38" i="11" s="1"/>
  <c r="O37" i="11"/>
  <c r="P37" i="11" s="1"/>
  <c r="O36" i="11"/>
  <c r="P36" i="11" s="1"/>
  <c r="O35" i="11"/>
  <c r="P35" i="11" s="1"/>
  <c r="O34" i="11"/>
  <c r="P34" i="11" s="1"/>
  <c r="O33" i="11"/>
  <c r="P33" i="11" s="1"/>
  <c r="O32" i="11"/>
  <c r="P32" i="11" s="1"/>
  <c r="O31" i="11"/>
  <c r="P31" i="11" s="1"/>
  <c r="O30" i="11"/>
  <c r="P30" i="11" s="1"/>
  <c r="O29" i="11"/>
  <c r="P29" i="11" s="1"/>
  <c r="O28" i="11"/>
  <c r="P28" i="11" s="1"/>
  <c r="O27" i="11"/>
  <c r="P27" i="11" s="1"/>
  <c r="O26" i="11"/>
  <c r="P26" i="11" s="1"/>
  <c r="O25" i="11"/>
  <c r="P25" i="11" s="1"/>
  <c r="O24" i="11"/>
  <c r="P24" i="11" s="1"/>
  <c r="O23" i="11"/>
  <c r="P23" i="11" s="1"/>
  <c r="O22" i="11"/>
  <c r="P22" i="11" s="1"/>
  <c r="O21" i="11"/>
  <c r="P21" i="11" s="1"/>
  <c r="O20" i="11"/>
  <c r="P20" i="11" s="1"/>
  <c r="O19" i="11"/>
  <c r="P19" i="11" s="1"/>
  <c r="O18" i="11"/>
  <c r="P18" i="11" s="1"/>
  <c r="O17" i="11"/>
  <c r="P17" i="11" s="1"/>
  <c r="O16" i="11"/>
  <c r="P16" i="11" s="1"/>
  <c r="O15" i="11"/>
  <c r="P15" i="11" s="1"/>
  <c r="O14" i="11"/>
  <c r="P14" i="11" s="1"/>
  <c r="O13" i="11"/>
  <c r="P13" i="11" s="1"/>
  <c r="O12" i="11"/>
  <c r="P12" i="11" s="1"/>
  <c r="O11" i="11"/>
  <c r="P11" i="11" s="1"/>
  <c r="O10" i="11"/>
  <c r="P10" i="11" s="1"/>
  <c r="O9" i="11"/>
  <c r="P9" i="11" s="1"/>
  <c r="O8" i="11"/>
  <c r="N6" i="12"/>
  <c r="M6" i="12"/>
  <c r="L6" i="12"/>
  <c r="I6" i="12"/>
  <c r="P8" i="11" l="1"/>
  <c r="O7" i="11"/>
  <c r="P7" i="11" s="1"/>
  <c r="Q7" i="11" l="1"/>
  <c r="Q2" i="11"/>
  <c r="D8" i="11" l="1"/>
  <c r="F8" i="11"/>
  <c r="D9" i="11"/>
  <c r="F9" i="11"/>
  <c r="G9" i="1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B9" i="11"/>
  <c r="H7" i="11"/>
  <c r="N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W6" i="12" s="1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<sst xmlns="http://schemas.openxmlformats.org/spreadsheetml/2006/main" count="348" uniqueCount="150">
  <si>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</si>
  <si>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（5月31日公表時点）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</si>
  <si>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</si>
  <si>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</si>
  <si>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</si>
  <si>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</si>
  <si>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</si>
  <si>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</si>
  <si>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</si>
  <si>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</si>
  <si>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</si>
  <si>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</si>
  <si>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</si>
  <si>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</si>
  <si>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</si>
  <si>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</si>
  <si>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</si>
  <si>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</si>
  <si>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</si>
  <si>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</si>
  <si>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</si>
  <si>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</si>
  <si>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</si>
  <si>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</si>
  <si>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</si>
  <si>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</si>
  <si>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</si>
  <si>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</si>
  <si>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</si>
  <si>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</si>
  <si>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</si>
  <si>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</si>
  <si>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</si>
  <si>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</si>
  <si>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</si>
  <si>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</si>
  <si>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</si>
  <si>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</si>
  <si>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</si>
  <si>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</si>
  <si>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</si>
  <si>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</si>
  <si>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</si>
  <si>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</si>
  <si>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</si>
  <si>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</si>
  <si>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</si>
  <si>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</si>
  <si>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</si>
  <si>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</si>
  <si>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</si>
  <si>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</si>
  <si>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</si>
  <si>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</si>
  <si>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</si>
  <si>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</si>
  <si>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</si>
  <si>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</si>
  <si>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</si>
  <si>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</si>
  <si>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</si>
  <si>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</si>
  <si>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</si>
  <si>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</si>
  <si>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</si>
  <si>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</si>
  <si>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</si>
  <si>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</si>
  <si>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</si>
  <si>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</si>
  <si>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</si>
  <si>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</si>
  <si>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</si>
  <si>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</si>
  <si>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</si>
  <si>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</si>
  <si>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</si>
  <si>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</si>
  <si>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</si>
  <si>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</si>
  <si>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</si>
  <si>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</si>
  <si>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</si>
  <si>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</si>
  <si>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</si>
  <si>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</si>
  <si>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</si>
  <si>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</si>
  <si>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</si>
  <si>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</si>
  <si>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</si>
  <si>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</si>
  <si>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</si>
  <si>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</si>
  <si>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</si>
  <si>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接種回数（5月30日まで）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</si>
  <si>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</si>
  <si>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</si>
  <si>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</si>
  <si>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</si>
  <si>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</si>
  <si>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</si>
  <si>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</si>
  <si>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</si>
  <si>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</si>
  <si>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</si>
  <si>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</si>
  <si>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</si>
  <si>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</si>
  <si>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</si>
  <si>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</si>
  <si>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</si>
  <si>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</si>
  <si>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</si>
  <si>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</si>
  <si>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</si>
  <si>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</si>
  <si>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（5月30日まで）</t>
  </si>
  <si>
    <t>ワクチン供給量
（5月30日まで）※4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</si>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</sst>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44711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74415228</v>
      </c>
      <c r="D10" s="11">
        <f>C10/$B10</f>
        <v>0.58758903478442981</v>
      </c>
      <c r="E10" s="21">
        <f>SUM(E11:E57)</f>
        <v>1835417</v>
      </c>
      <c r="F10" s="11">
        <f>E10/$B10</f>
        <v>1.4492610349281383E-2</v>
      </c>
      <c r="G10" s="21">
        <f>SUM(G11:G57)</f>
        <v>284381</v>
      </c>
      <c r="H10" s="11">
        <f>G10/$B10</f>
        <v>2.2454968128436149E-3</v>
      </c>
    </row>
    <row r="11" spans="1:8" x14ac:dyDescent="0.45">
      <c r="A11" s="12" t="s">
        <v>14</v>
      </c>
      <c r="B11" s="20">
        <v>5226603</v>
      </c>
      <c r="C11" s="21">
        <v>3180883</v>
      </c>
      <c r="D11" s="11">
        <f t="shared" ref="D11:D57" si="0">C11/$B11</f>
        <v>0.60859472204030041</v>
      </c>
      <c r="E11" s="21">
        <v>89386</v>
      </c>
      <c r="F11" s="11">
        <f t="shared" ref="F11:F57" si="1">E11/$B11</f>
        <v>1.7102121588343327E-2</v>
      </c>
      <c r="G11" s="21">
        <v>16400</v>
      </c>
      <c r="H11" s="11">
        <f t="shared" ref="H11:H57" si="2">G11/$B11</f>
        <v>3.1377933238855142E-3</v>
      </c>
    </row>
    <row r="12" spans="1:8" x14ac:dyDescent="0.45">
      <c r="A12" s="12" t="s">
        <v>15</v>
      </c>
      <c r="B12" s="20">
        <v>1259615</v>
      </c>
      <c r="C12" s="21">
        <v>805593</v>
      </c>
      <c r="D12" s="11">
        <f t="shared" si="0"/>
        <v>0.63955494337555518</v>
      </c>
      <c r="E12" s="21">
        <v>29435</v>
      </c>
      <c r="F12" s="11">
        <f t="shared" si="1"/>
        <v>2.3368251410153102E-2</v>
      </c>
      <c r="G12" s="21">
        <v>4630</v>
      </c>
      <c r="H12" s="11">
        <f t="shared" si="2"/>
        <v>3.6757263131988742E-3</v>
      </c>
    </row>
    <row r="13" spans="1:8" x14ac:dyDescent="0.45">
      <c r="A13" s="12" t="s">
        <v>16</v>
      </c>
      <c r="B13" s="20">
        <v>1220823</v>
      </c>
      <c r="C13" s="21">
        <v>790804</v>
      </c>
      <c r="D13" s="11">
        <f t="shared" si="0"/>
        <v>0.6477630254344815</v>
      </c>
      <c r="E13" s="21">
        <v>26734</v>
      </c>
      <c r="F13" s="11">
        <f t="shared" si="1"/>
        <v>2.1898342347744102E-2</v>
      </c>
      <c r="G13" s="21">
        <v>5690</v>
      </c>
      <c r="H13" s="11">
        <f t="shared" si="2"/>
        <v>4.6607903029349876E-3</v>
      </c>
    </row>
    <row r="14" spans="1:8" x14ac:dyDescent="0.45">
      <c r="A14" s="12" t="s">
        <v>17</v>
      </c>
      <c r="B14" s="20">
        <v>2281989</v>
      </c>
      <c r="C14" s="21">
        <v>1388785</v>
      </c>
      <c r="D14" s="11">
        <f t="shared" si="0"/>
        <v>0.60858531745770905</v>
      </c>
      <c r="E14" s="21">
        <v>39502</v>
      </c>
      <c r="F14" s="11">
        <f t="shared" si="1"/>
        <v>1.731033760460721E-2</v>
      </c>
      <c r="G14" s="21">
        <v>8229</v>
      </c>
      <c r="H14" s="11">
        <f t="shared" si="2"/>
        <v>3.6060647093390896E-3</v>
      </c>
    </row>
    <row r="15" spans="1:8" x14ac:dyDescent="0.45">
      <c r="A15" s="12" t="s">
        <v>18</v>
      </c>
      <c r="B15" s="20">
        <v>971288</v>
      </c>
      <c r="C15" s="21">
        <v>665881</v>
      </c>
      <c r="D15" s="11">
        <f t="shared" si="0"/>
        <v>0.68556494057375361</v>
      </c>
      <c r="E15" s="21">
        <v>26166</v>
      </c>
      <c r="F15" s="11">
        <f t="shared" si="1"/>
        <v>2.6939486537463656E-2</v>
      </c>
      <c r="G15" s="21">
        <v>3959</v>
      </c>
      <c r="H15" s="11">
        <f t="shared" si="2"/>
        <v>4.0760310021332501E-3</v>
      </c>
    </row>
    <row r="16" spans="1:8" x14ac:dyDescent="0.45">
      <c r="A16" s="12" t="s">
        <v>19</v>
      </c>
      <c r="B16" s="20">
        <v>1069562</v>
      </c>
      <c r="C16" s="21">
        <v>716960</v>
      </c>
      <c r="D16" s="11">
        <f t="shared" si="0"/>
        <v>0.67033047172580928</v>
      </c>
      <c r="E16" s="21">
        <v>23248</v>
      </c>
      <c r="F16" s="11">
        <f t="shared" si="1"/>
        <v>2.1736000344066076E-2</v>
      </c>
      <c r="G16" s="21">
        <v>3429</v>
      </c>
      <c r="H16" s="11">
        <f t="shared" si="2"/>
        <v>3.2059852537767797E-3</v>
      </c>
    </row>
    <row r="17" spans="1:8" x14ac:dyDescent="0.45">
      <c r="A17" s="12" t="s">
        <v>20</v>
      </c>
      <c r="B17" s="20">
        <v>1862059.0000000002</v>
      </c>
      <c r="C17" s="21">
        <v>1211613</v>
      </c>
      <c r="D17" s="11">
        <f t="shared" si="0"/>
        <v>0.65068453792280467</v>
      </c>
      <c r="E17" s="21">
        <v>38173</v>
      </c>
      <c r="F17" s="11">
        <f t="shared" si="1"/>
        <v>2.0500424530049795E-2</v>
      </c>
      <c r="G17" s="21">
        <v>6765</v>
      </c>
      <c r="H17" s="11">
        <f t="shared" si="2"/>
        <v>3.6330749992347176E-3</v>
      </c>
    </row>
    <row r="18" spans="1:8" x14ac:dyDescent="0.45">
      <c r="A18" s="12" t="s">
        <v>21</v>
      </c>
      <c r="B18" s="20">
        <v>2907675</v>
      </c>
      <c r="C18" s="21">
        <v>1822772</v>
      </c>
      <c r="D18" s="11">
        <f t="shared" si="0"/>
        <v>0.62688299070563247</v>
      </c>
      <c r="E18" s="21">
        <v>48723</v>
      </c>
      <c r="F18" s="11">
        <f t="shared" si="1"/>
        <v>1.6756687043772086E-2</v>
      </c>
      <c r="G18" s="21">
        <v>5914</v>
      </c>
      <c r="H18" s="11">
        <f t="shared" si="2"/>
        <v>2.0339274506263596E-3</v>
      </c>
    </row>
    <row r="19" spans="1:8" x14ac:dyDescent="0.45">
      <c r="A19" s="12" t="s">
        <v>22</v>
      </c>
      <c r="B19" s="20">
        <v>1955401</v>
      </c>
      <c r="C19" s="21">
        <v>1190907</v>
      </c>
      <c r="D19" s="11">
        <f t="shared" si="0"/>
        <v>0.6090346685922734</v>
      </c>
      <c r="E19" s="21">
        <v>38240</v>
      </c>
      <c r="F19" s="11">
        <f t="shared" si="1"/>
        <v>1.9556091052423518E-2</v>
      </c>
      <c r="G19" s="21">
        <v>5259</v>
      </c>
      <c r="H19" s="11">
        <f t="shared" si="2"/>
        <v>2.6894739237629519E-3</v>
      </c>
    </row>
    <row r="20" spans="1:8" x14ac:dyDescent="0.45">
      <c r="A20" s="12" t="s">
        <v>23</v>
      </c>
      <c r="B20" s="20">
        <v>1958101</v>
      </c>
      <c r="C20" s="21">
        <v>1216894</v>
      </c>
      <c r="D20" s="11">
        <f t="shared" si="0"/>
        <v>0.62146641056819851</v>
      </c>
      <c r="E20" s="21">
        <v>20079</v>
      </c>
      <c r="F20" s="11">
        <f t="shared" si="1"/>
        <v>1.0254322938397968E-2</v>
      </c>
      <c r="G20" s="21">
        <v>2010</v>
      </c>
      <c r="H20" s="11">
        <f t="shared" si="2"/>
        <v>1.0265047615010665E-3</v>
      </c>
    </row>
    <row r="21" spans="1:8" x14ac:dyDescent="0.45">
      <c r="A21" s="12" t="s">
        <v>24</v>
      </c>
      <c r="B21" s="20">
        <v>7393799</v>
      </c>
      <c r="C21" s="21">
        <v>4309651</v>
      </c>
      <c r="D21" s="11">
        <f t="shared" si="0"/>
        <v>0.58287370267977257</v>
      </c>
      <c r="E21" s="21">
        <v>115475</v>
      </c>
      <c r="F21" s="11">
        <f t="shared" si="1"/>
        <v>1.5617817038304666E-2</v>
      </c>
      <c r="G21" s="21">
        <v>13847</v>
      </c>
      <c r="H21" s="11">
        <f t="shared" si="2"/>
        <v>1.8727855598995862E-3</v>
      </c>
    </row>
    <row r="22" spans="1:8" x14ac:dyDescent="0.45">
      <c r="A22" s="12" t="s">
        <v>25</v>
      </c>
      <c r="B22" s="20">
        <v>6322892.0000000009</v>
      </c>
      <c r="C22" s="21">
        <v>3777728</v>
      </c>
      <c r="D22" s="11">
        <f t="shared" si="0"/>
        <v>0.59746837364927308</v>
      </c>
      <c r="E22" s="21">
        <v>102072</v>
      </c>
      <c r="F22" s="11">
        <f t="shared" si="1"/>
        <v>1.614324584383222E-2</v>
      </c>
      <c r="G22" s="21">
        <v>13654</v>
      </c>
      <c r="H22" s="11">
        <f t="shared" si="2"/>
        <v>2.1594548823544667E-3</v>
      </c>
    </row>
    <row r="23" spans="1:8" x14ac:dyDescent="0.45">
      <c r="A23" s="12" t="s">
        <v>26</v>
      </c>
      <c r="B23" s="20">
        <v>13843329.000000002</v>
      </c>
      <c r="C23" s="21">
        <v>7980268</v>
      </c>
      <c r="D23" s="11">
        <f t="shared" si="0"/>
        <v>0.57647029843760844</v>
      </c>
      <c r="E23" s="21">
        <v>155857</v>
      </c>
      <c r="F23" s="11">
        <f t="shared" si="1"/>
        <v>1.1258635838243819E-2</v>
      </c>
      <c r="G23" s="21">
        <v>17005</v>
      </c>
      <c r="H23" s="11">
        <f t="shared" si="2"/>
        <v>1.2283895008202144E-3</v>
      </c>
    </row>
    <row r="24" spans="1:8" x14ac:dyDescent="0.45">
      <c r="A24" s="12" t="s">
        <v>27</v>
      </c>
      <c r="B24" s="20">
        <v>9220206</v>
      </c>
      <c r="C24" s="21">
        <v>5380455</v>
      </c>
      <c r="D24" s="11">
        <f t="shared" si="0"/>
        <v>0.58355041091272797</v>
      </c>
      <c r="E24" s="21">
        <v>124354</v>
      </c>
      <c r="F24" s="11">
        <f t="shared" si="1"/>
        <v>1.3487117316033937E-2</v>
      </c>
      <c r="G24" s="21">
        <v>17879</v>
      </c>
      <c r="H24" s="11">
        <f t="shared" si="2"/>
        <v>1.9391106879824594E-3</v>
      </c>
    </row>
    <row r="25" spans="1:8" x14ac:dyDescent="0.45">
      <c r="A25" s="12" t="s">
        <v>28</v>
      </c>
      <c r="B25" s="20">
        <v>2213174</v>
      </c>
      <c r="C25" s="21">
        <v>1490324</v>
      </c>
      <c r="D25" s="11">
        <f t="shared" si="0"/>
        <v>0.67338763242293642</v>
      </c>
      <c r="E25" s="21">
        <v>43429</v>
      </c>
      <c r="F25" s="11">
        <f t="shared" si="1"/>
        <v>1.9622948760467999E-2</v>
      </c>
      <c r="G25" s="21">
        <v>6509</v>
      </c>
      <c r="H25" s="11">
        <f t="shared" si="2"/>
        <v>2.9410249713759514E-3</v>
      </c>
    </row>
    <row r="26" spans="1:8" x14ac:dyDescent="0.45">
      <c r="A26" s="12" t="s">
        <v>29</v>
      </c>
      <c r="B26" s="20">
        <v>1047674</v>
      </c>
      <c r="C26" s="21">
        <v>664756</v>
      </c>
      <c r="D26" s="11">
        <f t="shared" si="0"/>
        <v>0.63450653542991431</v>
      </c>
      <c r="E26" s="21">
        <v>17258</v>
      </c>
      <c r="F26" s="11">
        <f t="shared" si="1"/>
        <v>1.6472681387530854E-2</v>
      </c>
      <c r="G26" s="21">
        <v>3080</v>
      </c>
      <c r="H26" s="11">
        <f t="shared" si="2"/>
        <v>2.9398457917252886E-3</v>
      </c>
    </row>
    <row r="27" spans="1:8" x14ac:dyDescent="0.45">
      <c r="A27" s="12" t="s">
        <v>30</v>
      </c>
      <c r="B27" s="20">
        <v>1132656</v>
      </c>
      <c r="C27" s="21">
        <v>677838</v>
      </c>
      <c r="D27" s="11">
        <f t="shared" si="0"/>
        <v>0.59845001483239391</v>
      </c>
      <c r="E27" s="21">
        <v>19555</v>
      </c>
      <c r="F27" s="11">
        <f t="shared" si="1"/>
        <v>1.7264729979799692E-2</v>
      </c>
      <c r="G27" s="21">
        <v>3765</v>
      </c>
      <c r="H27" s="11">
        <f t="shared" si="2"/>
        <v>3.3240454295037506E-3</v>
      </c>
    </row>
    <row r="28" spans="1:8" x14ac:dyDescent="0.45">
      <c r="A28" s="12" t="s">
        <v>31</v>
      </c>
      <c r="B28" s="20">
        <v>774582.99999999988</v>
      </c>
      <c r="C28" s="21">
        <v>478578</v>
      </c>
      <c r="D28" s="11">
        <f t="shared" si="0"/>
        <v>0.6178524444765765</v>
      </c>
      <c r="E28" s="21">
        <v>10264</v>
      </c>
      <c r="F28" s="11">
        <f t="shared" si="1"/>
        <v>1.3251000861108496E-2</v>
      </c>
      <c r="G28" s="21">
        <v>1111</v>
      </c>
      <c r="H28" s="11">
        <f t="shared" si="2"/>
        <v>1.4343201438709605E-3</v>
      </c>
    </row>
    <row r="29" spans="1:8" x14ac:dyDescent="0.45">
      <c r="A29" s="12" t="s">
        <v>32</v>
      </c>
      <c r="B29" s="20">
        <v>820997</v>
      </c>
      <c r="C29" s="21">
        <v>505206</v>
      </c>
      <c r="D29" s="11">
        <f t="shared" si="0"/>
        <v>0.61535669436063711</v>
      </c>
      <c r="E29" s="21">
        <v>10239</v>
      </c>
      <c r="F29" s="11">
        <f t="shared" si="1"/>
        <v>1.2471421941858496E-2</v>
      </c>
      <c r="G29" s="21">
        <v>3218</v>
      </c>
      <c r="H29" s="11">
        <f t="shared" si="2"/>
        <v>3.9196245540483099E-3</v>
      </c>
    </row>
    <row r="30" spans="1:8" x14ac:dyDescent="0.45">
      <c r="A30" s="12" t="s">
        <v>33</v>
      </c>
      <c r="B30" s="20">
        <v>2071737</v>
      </c>
      <c r="C30" s="21">
        <v>1315028</v>
      </c>
      <c r="D30" s="11">
        <f t="shared" si="0"/>
        <v>0.63474659186952787</v>
      </c>
      <c r="E30" s="21">
        <v>36558</v>
      </c>
      <c r="F30" s="11">
        <f t="shared" si="1"/>
        <v>1.7646062217356741E-2</v>
      </c>
      <c r="G30" s="21">
        <v>8515</v>
      </c>
      <c r="H30" s="11">
        <f t="shared" si="2"/>
        <v>4.1100776787787252E-3</v>
      </c>
    </row>
    <row r="31" spans="1:8" x14ac:dyDescent="0.45">
      <c r="A31" s="12" t="s">
        <v>34</v>
      </c>
      <c r="B31" s="20">
        <v>2016791</v>
      </c>
      <c r="C31" s="21">
        <v>1254958</v>
      </c>
      <c r="D31" s="11">
        <f t="shared" si="0"/>
        <v>0.62225485932850755</v>
      </c>
      <c r="E31" s="21">
        <v>27443</v>
      </c>
      <c r="F31" s="11">
        <f t="shared" si="1"/>
        <v>1.3607260246599672E-2</v>
      </c>
      <c r="G31" s="21">
        <v>3960</v>
      </c>
      <c r="H31" s="11">
        <f t="shared" si="2"/>
        <v>1.9635153072380825E-3</v>
      </c>
    </row>
    <row r="32" spans="1:8" x14ac:dyDescent="0.45">
      <c r="A32" s="12" t="s">
        <v>35</v>
      </c>
      <c r="B32" s="20">
        <v>3686259.9999999995</v>
      </c>
      <c r="C32" s="21">
        <v>2230132</v>
      </c>
      <c r="D32" s="11">
        <f t="shared" si="0"/>
        <v>0.60498499834520636</v>
      </c>
      <c r="E32" s="21">
        <v>64114</v>
      </c>
      <c r="F32" s="11">
        <f t="shared" si="1"/>
        <v>1.739269612018686E-2</v>
      </c>
      <c r="G32" s="21">
        <v>9506</v>
      </c>
      <c r="H32" s="11">
        <f t="shared" si="2"/>
        <v>2.5787654696087636E-3</v>
      </c>
    </row>
    <row r="33" spans="1:8" x14ac:dyDescent="0.45">
      <c r="A33" s="12" t="s">
        <v>36</v>
      </c>
      <c r="B33" s="20">
        <v>7558801.9999999991</v>
      </c>
      <c r="C33" s="21">
        <v>4236096</v>
      </c>
      <c r="D33" s="11">
        <f t="shared" si="0"/>
        <v>0.56041896586257989</v>
      </c>
      <c r="E33" s="21">
        <v>102724</v>
      </c>
      <c r="F33" s="11">
        <f t="shared" si="1"/>
        <v>1.3589984232951203E-2</v>
      </c>
      <c r="G33" s="21">
        <v>15743</v>
      </c>
      <c r="H33" s="11">
        <f t="shared" si="2"/>
        <v>2.0827374496646431E-3</v>
      </c>
    </row>
    <row r="34" spans="1:8" x14ac:dyDescent="0.45">
      <c r="A34" s="12" t="s">
        <v>37</v>
      </c>
      <c r="B34" s="20">
        <v>1800557</v>
      </c>
      <c r="C34" s="21">
        <v>1060946</v>
      </c>
      <c r="D34" s="11">
        <f t="shared" si="0"/>
        <v>0.58923210984156571</v>
      </c>
      <c r="E34" s="21">
        <v>31343</v>
      </c>
      <c r="F34" s="11">
        <f t="shared" si="1"/>
        <v>1.7407391157291882E-2</v>
      </c>
      <c r="G34" s="21">
        <v>5739</v>
      </c>
      <c r="H34" s="11">
        <f t="shared" si="2"/>
        <v>3.1873470265034653E-3</v>
      </c>
    </row>
    <row r="35" spans="1:8" x14ac:dyDescent="0.45">
      <c r="A35" s="12" t="s">
        <v>38</v>
      </c>
      <c r="B35" s="20">
        <v>1418843</v>
      </c>
      <c r="C35" s="21">
        <v>822675</v>
      </c>
      <c r="D35" s="11">
        <f t="shared" si="0"/>
        <v>0.57982102318579298</v>
      </c>
      <c r="E35" s="21">
        <v>22911</v>
      </c>
      <c r="F35" s="11">
        <f t="shared" si="1"/>
        <v>1.6147663976916402E-2</v>
      </c>
      <c r="G35" s="21">
        <v>5709</v>
      </c>
      <c r="H35" s="11">
        <f t="shared" si="2"/>
        <v>4.0237010014497728E-3</v>
      </c>
    </row>
    <row r="36" spans="1:8" x14ac:dyDescent="0.45">
      <c r="A36" s="12" t="s">
        <v>39</v>
      </c>
      <c r="B36" s="20">
        <v>2530542</v>
      </c>
      <c r="C36" s="21">
        <v>1400549</v>
      </c>
      <c r="D36" s="11">
        <f t="shared" si="0"/>
        <v>0.55345811292600555</v>
      </c>
      <c r="E36" s="21">
        <v>39189</v>
      </c>
      <c r="F36" s="11">
        <f t="shared" si="1"/>
        <v>1.5486405679099577E-2</v>
      </c>
      <c r="G36" s="21">
        <v>5878</v>
      </c>
      <c r="H36" s="11">
        <f t="shared" si="2"/>
        <v>2.3228225415740976E-3</v>
      </c>
    </row>
    <row r="37" spans="1:8" x14ac:dyDescent="0.45">
      <c r="A37" s="12" t="s">
        <v>40</v>
      </c>
      <c r="B37" s="20">
        <v>8839511</v>
      </c>
      <c r="C37" s="21">
        <v>4569912</v>
      </c>
      <c r="D37" s="11">
        <f t="shared" si="0"/>
        <v>0.51698696907555175</v>
      </c>
      <c r="E37" s="21">
        <v>107416</v>
      </c>
      <c r="F37" s="11">
        <f t="shared" si="1"/>
        <v>1.2151803419895061E-2</v>
      </c>
      <c r="G37" s="21">
        <v>16551</v>
      </c>
      <c r="H37" s="11">
        <f t="shared" si="2"/>
        <v>1.8723886423129062E-3</v>
      </c>
    </row>
    <row r="38" spans="1:8" x14ac:dyDescent="0.45">
      <c r="A38" s="12" t="s">
        <v>41</v>
      </c>
      <c r="B38" s="20">
        <v>5523625</v>
      </c>
      <c r="C38" s="21">
        <v>3095225</v>
      </c>
      <c r="D38" s="11">
        <f t="shared" si="0"/>
        <v>0.5603611758582453</v>
      </c>
      <c r="E38" s="21">
        <v>78641</v>
      </c>
      <c r="F38" s="11">
        <f t="shared" si="1"/>
        <v>1.4237208355020479E-2</v>
      </c>
      <c r="G38" s="21">
        <v>10178</v>
      </c>
      <c r="H38" s="11">
        <f t="shared" si="2"/>
        <v>1.8426305189074203E-3</v>
      </c>
    </row>
    <row r="39" spans="1:8" x14ac:dyDescent="0.45">
      <c r="A39" s="12" t="s">
        <v>42</v>
      </c>
      <c r="B39" s="20">
        <v>1344738.9999999998</v>
      </c>
      <c r="C39" s="21">
        <v>797312</v>
      </c>
      <c r="D39" s="11">
        <f t="shared" si="0"/>
        <v>0.59291208182405664</v>
      </c>
      <c r="E39" s="21">
        <v>16639</v>
      </c>
      <c r="F39" s="11">
        <f t="shared" si="1"/>
        <v>1.2373404801972727E-2</v>
      </c>
      <c r="G39" s="21">
        <v>2504</v>
      </c>
      <c r="H39" s="11">
        <f t="shared" si="2"/>
        <v>1.8620713759324302E-3</v>
      </c>
    </row>
    <row r="40" spans="1:8" x14ac:dyDescent="0.45">
      <c r="A40" s="12" t="s">
        <v>43</v>
      </c>
      <c r="B40" s="20">
        <v>944432</v>
      </c>
      <c r="C40" s="21">
        <v>569533</v>
      </c>
      <c r="D40" s="11">
        <f t="shared" si="0"/>
        <v>0.60304288715333665</v>
      </c>
      <c r="E40" s="21">
        <v>9231</v>
      </c>
      <c r="F40" s="11">
        <f t="shared" si="1"/>
        <v>9.7741287885205076E-3</v>
      </c>
      <c r="G40" s="21">
        <v>1614</v>
      </c>
      <c r="H40" s="11">
        <f t="shared" si="2"/>
        <v>1.7089636945804463E-3</v>
      </c>
    </row>
    <row r="41" spans="1:8" x14ac:dyDescent="0.45">
      <c r="A41" s="12" t="s">
        <v>44</v>
      </c>
      <c r="B41" s="20">
        <v>556788</v>
      </c>
      <c r="C41" s="21">
        <v>329905</v>
      </c>
      <c r="D41" s="11">
        <f t="shared" si="0"/>
        <v>0.59251456568747884</v>
      </c>
      <c r="E41" s="21">
        <v>5929</v>
      </c>
      <c r="F41" s="11">
        <f t="shared" si="1"/>
        <v>1.0648577196347623E-2</v>
      </c>
      <c r="G41" s="21">
        <v>723</v>
      </c>
      <c r="H41" s="11">
        <f t="shared" si="2"/>
        <v>1.2985193646414793E-3</v>
      </c>
    </row>
    <row r="42" spans="1:8" x14ac:dyDescent="0.45">
      <c r="A42" s="12" t="s">
        <v>45</v>
      </c>
      <c r="B42" s="20">
        <v>672814.99999999988</v>
      </c>
      <c r="C42" s="21">
        <v>414103</v>
      </c>
      <c r="D42" s="11">
        <f t="shared" si="0"/>
        <v>0.61547825182256644</v>
      </c>
      <c r="E42" s="21">
        <v>13208</v>
      </c>
      <c r="F42" s="11">
        <f t="shared" si="1"/>
        <v>1.9630953531059803E-2</v>
      </c>
      <c r="G42" s="21">
        <v>3250</v>
      </c>
      <c r="H42" s="11">
        <f t="shared" si="2"/>
        <v>4.8304511641387316E-3</v>
      </c>
    </row>
    <row r="43" spans="1:8" x14ac:dyDescent="0.45">
      <c r="A43" s="12" t="s">
        <v>46</v>
      </c>
      <c r="B43" s="20">
        <v>1893791</v>
      </c>
      <c r="C43" s="21">
        <v>1085662</v>
      </c>
      <c r="D43" s="11">
        <f t="shared" si="0"/>
        <v>0.57327445319995707</v>
      </c>
      <c r="E43" s="21">
        <v>27466</v>
      </c>
      <c r="F43" s="11">
        <f t="shared" si="1"/>
        <v>1.4503184353500466E-2</v>
      </c>
      <c r="G43" s="21">
        <v>3786</v>
      </c>
      <c r="H43" s="11">
        <f t="shared" si="2"/>
        <v>1.9991646385477597E-3</v>
      </c>
    </row>
    <row r="44" spans="1:8" x14ac:dyDescent="0.45">
      <c r="A44" s="12" t="s">
        <v>47</v>
      </c>
      <c r="B44" s="20">
        <v>2812432.9999999995</v>
      </c>
      <c r="C44" s="21">
        <v>1622378</v>
      </c>
      <c r="D44" s="11">
        <f t="shared" si="0"/>
        <v>0.57685925318043141</v>
      </c>
      <c r="E44" s="21">
        <v>29971</v>
      </c>
      <c r="F44" s="11">
        <f t="shared" si="1"/>
        <v>1.0656609419673288E-2</v>
      </c>
      <c r="G44" s="21">
        <v>2394</v>
      </c>
      <c r="H44" s="11">
        <f t="shared" si="2"/>
        <v>8.5122027795862169E-4</v>
      </c>
    </row>
    <row r="45" spans="1:8" x14ac:dyDescent="0.45">
      <c r="A45" s="12" t="s">
        <v>48</v>
      </c>
      <c r="B45" s="20">
        <v>1356110</v>
      </c>
      <c r="C45" s="21">
        <v>861237</v>
      </c>
      <c r="D45" s="11">
        <f t="shared" si="0"/>
        <v>0.63507901276445122</v>
      </c>
      <c r="E45" s="21">
        <v>10196</v>
      </c>
      <c r="F45" s="11">
        <f t="shared" si="1"/>
        <v>7.5185641282786795E-3</v>
      </c>
      <c r="G45" s="21">
        <v>1254</v>
      </c>
      <c r="H45" s="11">
        <f t="shared" si="2"/>
        <v>9.2470374822101447E-4</v>
      </c>
    </row>
    <row r="46" spans="1:8" x14ac:dyDescent="0.45">
      <c r="A46" s="12" t="s">
        <v>49</v>
      </c>
      <c r="B46" s="20">
        <v>734949</v>
      </c>
      <c r="C46" s="21">
        <v>449561</v>
      </c>
      <c r="D46" s="11">
        <f t="shared" si="0"/>
        <v>0.61169006284789829</v>
      </c>
      <c r="E46" s="21">
        <v>8587</v>
      </c>
      <c r="F46" s="11">
        <f t="shared" si="1"/>
        <v>1.1683803910203292E-2</v>
      </c>
      <c r="G46" s="21">
        <v>1837</v>
      </c>
      <c r="H46" s="11">
        <f t="shared" si="2"/>
        <v>2.4994931621105682E-3</v>
      </c>
    </row>
    <row r="47" spans="1:8" x14ac:dyDescent="0.45">
      <c r="A47" s="12" t="s">
        <v>50</v>
      </c>
      <c r="B47" s="20">
        <v>973896</v>
      </c>
      <c r="C47" s="21">
        <v>572880</v>
      </c>
      <c r="D47" s="11">
        <f t="shared" si="0"/>
        <v>0.58823529411764708</v>
      </c>
      <c r="E47" s="21">
        <v>13697</v>
      </c>
      <c r="F47" s="11">
        <f t="shared" si="1"/>
        <v>1.4064130050847319E-2</v>
      </c>
      <c r="G47" s="21">
        <v>772</v>
      </c>
      <c r="H47" s="11">
        <f t="shared" si="2"/>
        <v>7.9269244354633346E-4</v>
      </c>
    </row>
    <row r="48" spans="1:8" x14ac:dyDescent="0.45">
      <c r="A48" s="12" t="s">
        <v>51</v>
      </c>
      <c r="B48" s="20">
        <v>1356219</v>
      </c>
      <c r="C48" s="21">
        <v>828790</v>
      </c>
      <c r="D48" s="11">
        <f t="shared" si="0"/>
        <v>0.61110336899866469</v>
      </c>
      <c r="E48" s="21">
        <v>24417</v>
      </c>
      <c r="F48" s="11">
        <f t="shared" si="1"/>
        <v>1.8003729486167058E-2</v>
      </c>
      <c r="G48" s="21">
        <v>7634</v>
      </c>
      <c r="H48" s="11">
        <f t="shared" si="2"/>
        <v>5.628884420583991E-3</v>
      </c>
    </row>
    <row r="49" spans="1:8" x14ac:dyDescent="0.45">
      <c r="A49" s="12" t="s">
        <v>52</v>
      </c>
      <c r="B49" s="20">
        <v>701167</v>
      </c>
      <c r="C49" s="21">
        <v>414775</v>
      </c>
      <c r="D49" s="11">
        <f t="shared" si="0"/>
        <v>0.5915495167342445</v>
      </c>
      <c r="E49" s="21">
        <v>10779</v>
      </c>
      <c r="F49" s="11">
        <f t="shared" si="1"/>
        <v>1.5372942537227223E-2</v>
      </c>
      <c r="G49" s="21">
        <v>1825</v>
      </c>
      <c r="H49" s="11">
        <f t="shared" si="2"/>
        <v>2.6028036116930776E-3</v>
      </c>
    </row>
    <row r="50" spans="1:8" x14ac:dyDescent="0.45">
      <c r="A50" s="12" t="s">
        <v>53</v>
      </c>
      <c r="B50" s="20">
        <v>5124170</v>
      </c>
      <c r="C50" s="21">
        <v>2887448</v>
      </c>
      <c r="D50" s="11">
        <f t="shared" si="0"/>
        <v>0.56349574662823443</v>
      </c>
      <c r="E50" s="21">
        <v>63074</v>
      </c>
      <c r="F50" s="11">
        <f t="shared" si="1"/>
        <v>1.2309115427474107E-2</v>
      </c>
      <c r="G50" s="21">
        <v>13973</v>
      </c>
      <c r="H50" s="11">
        <f t="shared" si="2"/>
        <v>2.7268806460363335E-3</v>
      </c>
    </row>
    <row r="51" spans="1:8" x14ac:dyDescent="0.45">
      <c r="A51" s="12" t="s">
        <v>54</v>
      </c>
      <c r="B51" s="20">
        <v>818222</v>
      </c>
      <c r="C51" s="21">
        <v>470025</v>
      </c>
      <c r="D51" s="11">
        <f t="shared" si="0"/>
        <v>0.57444678827995332</v>
      </c>
      <c r="E51" s="21">
        <v>8089</v>
      </c>
      <c r="F51" s="11">
        <f t="shared" si="1"/>
        <v>9.8860700396713845E-3</v>
      </c>
      <c r="G51" s="21">
        <v>1388</v>
      </c>
      <c r="H51" s="11">
        <f t="shared" si="2"/>
        <v>1.696361134264295E-3</v>
      </c>
    </row>
    <row r="52" spans="1:8" x14ac:dyDescent="0.45">
      <c r="A52" s="12" t="s">
        <v>55</v>
      </c>
      <c r="B52" s="20">
        <v>1335937.9999999998</v>
      </c>
      <c r="C52" s="21">
        <v>835044</v>
      </c>
      <c r="D52" s="11">
        <f t="shared" si="0"/>
        <v>0.62506194149728511</v>
      </c>
      <c r="E52" s="21">
        <v>17510</v>
      </c>
      <c r="F52" s="11">
        <f t="shared" si="1"/>
        <v>1.3106895679290508E-2</v>
      </c>
      <c r="G52" s="21">
        <v>2423</v>
      </c>
      <c r="H52" s="11">
        <f t="shared" si="2"/>
        <v>1.8137069235248944E-3</v>
      </c>
    </row>
    <row r="53" spans="1:8" x14ac:dyDescent="0.45">
      <c r="A53" s="12" t="s">
        <v>56</v>
      </c>
      <c r="B53" s="20">
        <v>1758645</v>
      </c>
      <c r="C53" s="21">
        <v>1103793</v>
      </c>
      <c r="D53" s="11">
        <f t="shared" si="0"/>
        <v>0.62763832382317064</v>
      </c>
      <c r="E53" s="21">
        <v>15660</v>
      </c>
      <c r="F53" s="11">
        <f t="shared" si="1"/>
        <v>8.9045827895908505E-3</v>
      </c>
      <c r="G53" s="21">
        <v>2022</v>
      </c>
      <c r="H53" s="11">
        <f t="shared" si="2"/>
        <v>1.1497488122958301E-3</v>
      </c>
    </row>
    <row r="54" spans="1:8" x14ac:dyDescent="0.45">
      <c r="A54" s="12" t="s">
        <v>57</v>
      </c>
      <c r="B54" s="20">
        <v>1141741</v>
      </c>
      <c r="C54" s="21">
        <v>676920</v>
      </c>
      <c r="D54" s="11">
        <f t="shared" si="0"/>
        <v>0.5928840253612685</v>
      </c>
      <c r="E54" s="21">
        <v>17149</v>
      </c>
      <c r="F54" s="11">
        <f t="shared" si="1"/>
        <v>1.5020043950423083E-2</v>
      </c>
      <c r="G54" s="21">
        <v>3026</v>
      </c>
      <c r="H54" s="11">
        <f t="shared" si="2"/>
        <v>2.6503383867269373E-3</v>
      </c>
    </row>
    <row r="55" spans="1:8" x14ac:dyDescent="0.45">
      <c r="A55" s="12" t="s">
        <v>58</v>
      </c>
      <c r="B55" s="20">
        <v>1087241</v>
      </c>
      <c r="C55" s="21">
        <v>633525</v>
      </c>
      <c r="D55" s="11">
        <f t="shared" si="0"/>
        <v>0.58269049824279995</v>
      </c>
      <c r="E55" s="21">
        <v>14288</v>
      </c>
      <c r="F55" s="11">
        <f t="shared" si="1"/>
        <v>1.3141520601228246E-2</v>
      </c>
      <c r="G55" s="21">
        <v>2104</v>
      </c>
      <c r="H55" s="11">
        <f t="shared" si="2"/>
        <v>1.9351735263846747E-3</v>
      </c>
    </row>
    <row r="56" spans="1:8" x14ac:dyDescent="0.45">
      <c r="A56" s="12" t="s">
        <v>59</v>
      </c>
      <c r="B56" s="20">
        <v>1617517</v>
      </c>
      <c r="C56" s="21">
        <v>974042</v>
      </c>
      <c r="D56" s="11">
        <f t="shared" si="0"/>
        <v>0.60218347009645035</v>
      </c>
      <c r="E56" s="21">
        <v>24312</v>
      </c>
      <c r="F56" s="11">
        <f t="shared" si="1"/>
        <v>1.50304448113992E-2</v>
      </c>
      <c r="G56" s="21">
        <v>5074</v>
      </c>
      <c r="H56" s="11">
        <f t="shared" si="2"/>
        <v>3.1369067527574671E-3</v>
      </c>
    </row>
    <row r="57" spans="1:8" x14ac:dyDescent="0.45">
      <c r="A57" s="12" t="s">
        <v>60</v>
      </c>
      <c r="B57" s="20">
        <v>1485118</v>
      </c>
      <c r="C57" s="21">
        <v>646878</v>
      </c>
      <c r="D57" s="11">
        <f t="shared" si="0"/>
        <v>0.43557346958288834</v>
      </c>
      <c r="E57" s="21">
        <v>16687</v>
      </c>
      <c r="F57" s="11">
        <f t="shared" si="1"/>
        <v>1.1236144198642802E-2</v>
      </c>
      <c r="G57" s="21">
        <v>2646</v>
      </c>
      <c r="H57" s="11">
        <f t="shared" si="2"/>
        <v>1.7816766075153625E-3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（5月31日公表時点）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44711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15348124</v>
      </c>
      <c r="D10" s="11">
        <f>C10/$B10</f>
        <v>0.55712026469750375</v>
      </c>
      <c r="E10" s="21">
        <f>SUM(E11:E30)</f>
        <v>383385</v>
      </c>
      <c r="F10" s="11">
        <f>E10/$B10</f>
        <v>1.391645993224009E-2</v>
      </c>
      <c r="G10" s="21">
        <f>SUM(G11:G30)</f>
        <v>51723</v>
      </c>
      <c r="H10" s="11">
        <f>G10/$B10</f>
        <v>1.8774888351793997E-3</v>
      </c>
    </row>
    <row r="11" spans="1:8" x14ac:dyDescent="0.45">
      <c r="A11" s="12" t="s">
        <v>70</v>
      </c>
      <c r="B11" s="20">
        <v>1961575</v>
      </c>
      <c r="C11" s="21">
        <v>1102458</v>
      </c>
      <c r="D11" s="11">
        <f t="shared" ref="D11:D30" si="0">C11/$B11</f>
        <v>0.56202694263538233</v>
      </c>
      <c r="E11" s="21">
        <v>35221</v>
      </c>
      <c r="F11" s="11">
        <f t="shared" ref="F11:F30" si="1">E11/$B11</f>
        <v>1.795546945694149E-2</v>
      </c>
      <c r="G11" s="21">
        <v>6165</v>
      </c>
      <c r="H11" s="11">
        <f t="shared" ref="H11:H30" si="2">G11/$B11</f>
        <v>3.1428826325784129E-3</v>
      </c>
    </row>
    <row r="12" spans="1:8" x14ac:dyDescent="0.45">
      <c r="A12" s="12" t="s">
        <v>71</v>
      </c>
      <c r="B12" s="20">
        <v>1065932</v>
      </c>
      <c r="C12" s="21">
        <v>600100</v>
      </c>
      <c r="D12" s="11">
        <f t="shared" si="0"/>
        <v>0.56298150351054288</v>
      </c>
      <c r="E12" s="21">
        <v>18560</v>
      </c>
      <c r="F12" s="11">
        <f t="shared" si="1"/>
        <v>1.7411992509841153E-2</v>
      </c>
      <c r="G12" s="21">
        <v>5440</v>
      </c>
      <c r="H12" s="11">
        <f t="shared" si="2"/>
        <v>5.1035150459879238E-3</v>
      </c>
    </row>
    <row r="13" spans="1:8" x14ac:dyDescent="0.45">
      <c r="A13" s="12" t="s">
        <v>72</v>
      </c>
      <c r="B13" s="20">
        <v>1324589</v>
      </c>
      <c r="C13" s="21">
        <v>747774</v>
      </c>
      <c r="D13" s="11">
        <f t="shared" si="0"/>
        <v>0.56453284754742794</v>
      </c>
      <c r="E13" s="21">
        <v>24058</v>
      </c>
      <c r="F13" s="11">
        <f t="shared" si="1"/>
        <v>1.8162614969624541E-2</v>
      </c>
      <c r="G13" s="21">
        <v>2531</v>
      </c>
      <c r="H13" s="11">
        <f t="shared" si="2"/>
        <v>1.9107813819984915E-3</v>
      </c>
    </row>
    <row r="14" spans="1:8" x14ac:dyDescent="0.45">
      <c r="A14" s="12" t="s">
        <v>73</v>
      </c>
      <c r="B14" s="20">
        <v>974726</v>
      </c>
      <c r="C14" s="21">
        <v>583740</v>
      </c>
      <c r="D14" s="11">
        <f t="shared" si="0"/>
        <v>0.59887599181718765</v>
      </c>
      <c r="E14" s="21">
        <v>13015</v>
      </c>
      <c r="F14" s="11">
        <f t="shared" si="1"/>
        <v>1.335247033525319E-2</v>
      </c>
      <c r="G14" s="21">
        <v>1323</v>
      </c>
      <c r="H14" s="11">
        <f t="shared" si="2"/>
        <v>1.3573045142942736E-3</v>
      </c>
    </row>
    <row r="15" spans="1:8" x14ac:dyDescent="0.45">
      <c r="A15" s="12" t="s">
        <v>74</v>
      </c>
      <c r="B15" s="20">
        <v>3759920</v>
      </c>
      <c r="C15" s="21">
        <v>2203902</v>
      </c>
      <c r="D15" s="11">
        <f t="shared" si="0"/>
        <v>0.58615662035362459</v>
      </c>
      <c r="E15" s="21">
        <v>47195</v>
      </c>
      <c r="F15" s="11">
        <f t="shared" si="1"/>
        <v>1.2552128768697206E-2</v>
      </c>
      <c r="G15" s="21">
        <v>4671</v>
      </c>
      <c r="H15" s="11">
        <f t="shared" si="2"/>
        <v>1.2423136662482182E-3</v>
      </c>
    </row>
    <row r="16" spans="1:8" x14ac:dyDescent="0.45">
      <c r="A16" s="12" t="s">
        <v>75</v>
      </c>
      <c r="B16" s="20">
        <v>1521562.0000000002</v>
      </c>
      <c r="C16" s="21">
        <v>849700</v>
      </c>
      <c r="D16" s="11">
        <f t="shared" si="0"/>
        <v>0.55843928804741438</v>
      </c>
      <c r="E16" s="21">
        <v>17991</v>
      </c>
      <c r="F16" s="11">
        <f t="shared" si="1"/>
        <v>1.1824033460351926E-2</v>
      </c>
      <c r="G16" s="21">
        <v>1992</v>
      </c>
      <c r="H16" s="11">
        <f t="shared" si="2"/>
        <v>1.309180960092326E-3</v>
      </c>
    </row>
    <row r="17" spans="1:8" x14ac:dyDescent="0.45">
      <c r="A17" s="12" t="s">
        <v>76</v>
      </c>
      <c r="B17" s="20">
        <v>718601</v>
      </c>
      <c r="C17" s="21">
        <v>426362</v>
      </c>
      <c r="D17" s="11">
        <f t="shared" si="0"/>
        <v>0.59332230264082575</v>
      </c>
      <c r="E17" s="21">
        <v>6003</v>
      </c>
      <c r="F17" s="11">
        <f t="shared" si="1"/>
        <v>8.3537317649154397E-3</v>
      </c>
      <c r="G17" s="21">
        <v>270</v>
      </c>
      <c r="H17" s="11">
        <f t="shared" si="2"/>
        <v>3.7573006438900027E-4</v>
      </c>
    </row>
    <row r="18" spans="1:8" x14ac:dyDescent="0.45">
      <c r="A18" s="12" t="s">
        <v>77</v>
      </c>
      <c r="B18" s="20">
        <v>784774</v>
      </c>
      <c r="C18" s="21">
        <v>496262</v>
      </c>
      <c r="D18" s="11">
        <f t="shared" si="0"/>
        <v>0.6323629478040812</v>
      </c>
      <c r="E18" s="21">
        <v>18325</v>
      </c>
      <c r="F18" s="11">
        <f t="shared" si="1"/>
        <v>2.3350671658337305E-2</v>
      </c>
      <c r="G18" s="21">
        <v>882</v>
      </c>
      <c r="H18" s="11">
        <f t="shared" si="2"/>
        <v>1.1238904448924148E-3</v>
      </c>
    </row>
    <row r="19" spans="1:8" x14ac:dyDescent="0.45">
      <c r="A19" s="12" t="s">
        <v>78</v>
      </c>
      <c r="B19" s="20">
        <v>694295.99999999988</v>
      </c>
      <c r="C19" s="21">
        <v>414275</v>
      </c>
      <c r="D19" s="11">
        <f t="shared" si="0"/>
        <v>0.5966835470750228</v>
      </c>
      <c r="E19" s="21">
        <v>14611</v>
      </c>
      <c r="F19" s="11">
        <f t="shared" si="1"/>
        <v>2.1044338437784464E-2</v>
      </c>
      <c r="G19" s="21">
        <v>2117</v>
      </c>
      <c r="H19" s="11">
        <f t="shared" si="2"/>
        <v>3.0491317824098084E-3</v>
      </c>
    </row>
    <row r="20" spans="1:8" x14ac:dyDescent="0.45">
      <c r="A20" s="12" t="s">
        <v>79</v>
      </c>
      <c r="B20" s="20">
        <v>799966</v>
      </c>
      <c r="C20" s="21">
        <v>486230</v>
      </c>
      <c r="D20" s="11">
        <f t="shared" si="0"/>
        <v>0.60781333206661281</v>
      </c>
      <c r="E20" s="21">
        <v>6061</v>
      </c>
      <c r="F20" s="11">
        <f t="shared" si="1"/>
        <v>7.5765720043101835E-3</v>
      </c>
      <c r="G20" s="21">
        <v>679</v>
      </c>
      <c r="H20" s="11">
        <f t="shared" si="2"/>
        <v>8.4878607340811989E-4</v>
      </c>
    </row>
    <row r="21" spans="1:8" x14ac:dyDescent="0.45">
      <c r="A21" s="12" t="s">
        <v>80</v>
      </c>
      <c r="B21" s="20">
        <v>2300944</v>
      </c>
      <c r="C21" s="21">
        <v>1250865</v>
      </c>
      <c r="D21" s="11">
        <f t="shared" si="0"/>
        <v>0.54363122266339381</v>
      </c>
      <c r="E21" s="21">
        <v>29535</v>
      </c>
      <c r="F21" s="11">
        <f t="shared" si="1"/>
        <v>1.2836035992184077E-2</v>
      </c>
      <c r="G21" s="21">
        <v>3273</v>
      </c>
      <c r="H21" s="11">
        <f t="shared" si="2"/>
        <v>1.4224596513431008E-3</v>
      </c>
    </row>
    <row r="22" spans="1:8" x14ac:dyDescent="0.45">
      <c r="A22" s="12" t="s">
        <v>81</v>
      </c>
      <c r="B22" s="20">
        <v>1400720</v>
      </c>
      <c r="C22" s="21">
        <v>751283</v>
      </c>
      <c r="D22" s="11">
        <f t="shared" si="0"/>
        <v>0.53635487463590159</v>
      </c>
      <c r="E22" s="21">
        <v>19055</v>
      </c>
      <c r="F22" s="11">
        <f t="shared" si="1"/>
        <v>1.3603718087840539E-2</v>
      </c>
      <c r="G22" s="21">
        <v>1282</v>
      </c>
      <c r="H22" s="11">
        <f t="shared" si="2"/>
        <v>9.1524358901136555E-4</v>
      </c>
    </row>
    <row r="23" spans="1:8" x14ac:dyDescent="0.45">
      <c r="A23" s="12" t="s">
        <v>82</v>
      </c>
      <c r="B23" s="20">
        <v>2739963</v>
      </c>
      <c r="C23" s="21">
        <v>1313656</v>
      </c>
      <c r="D23" s="11">
        <f t="shared" si="0"/>
        <v>0.47944297058025964</v>
      </c>
      <c r="E23" s="21">
        <v>40859</v>
      </c>
      <c r="F23" s="11">
        <f t="shared" si="1"/>
        <v>1.4912245165354422E-2</v>
      </c>
      <c r="G23" s="21">
        <v>5599</v>
      </c>
      <c r="H23" s="11">
        <f t="shared" si="2"/>
        <v>2.043458251078573E-3</v>
      </c>
    </row>
    <row r="24" spans="1:8" x14ac:dyDescent="0.45">
      <c r="A24" s="12" t="s">
        <v>83</v>
      </c>
      <c r="B24" s="20">
        <v>831479.00000000012</v>
      </c>
      <c r="C24" s="21">
        <v>445076</v>
      </c>
      <c r="D24" s="11">
        <f t="shared" si="0"/>
        <v>0.53528231019664951</v>
      </c>
      <c r="E24" s="21">
        <v>8079</v>
      </c>
      <c r="F24" s="11">
        <f t="shared" si="1"/>
        <v>9.7164209799646163E-3</v>
      </c>
      <c r="G24" s="21">
        <v>1042</v>
      </c>
      <c r="H24" s="11">
        <f t="shared" si="2"/>
        <v>1.2531885952621771E-3</v>
      </c>
    </row>
    <row r="25" spans="1:8" x14ac:dyDescent="0.45">
      <c r="A25" s="12" t="s">
        <v>84</v>
      </c>
      <c r="B25" s="20">
        <v>1526835</v>
      </c>
      <c r="C25" s="21">
        <v>813545</v>
      </c>
      <c r="D25" s="11">
        <f t="shared" si="0"/>
        <v>0.5328309869763268</v>
      </c>
      <c r="E25" s="21">
        <v>20788</v>
      </c>
      <c r="F25" s="11">
        <f t="shared" si="1"/>
        <v>1.3615092658997206E-2</v>
      </c>
      <c r="G25" s="21">
        <v>1765</v>
      </c>
      <c r="H25" s="11">
        <f t="shared" si="2"/>
        <v>1.1559860757711213E-3</v>
      </c>
    </row>
    <row r="26" spans="1:8" x14ac:dyDescent="0.45">
      <c r="A26" s="12" t="s">
        <v>85</v>
      </c>
      <c r="B26" s="20">
        <v>708155</v>
      </c>
      <c r="C26" s="21">
        <v>381118</v>
      </c>
      <c r="D26" s="11">
        <f t="shared" si="0"/>
        <v>0.53818443702296814</v>
      </c>
      <c r="E26" s="21">
        <v>10986</v>
      </c>
      <c r="F26" s="11">
        <f t="shared" si="1"/>
        <v>1.5513552823887425E-2</v>
      </c>
      <c r="G26" s="21">
        <v>1533</v>
      </c>
      <c r="H26" s="11">
        <f t="shared" si="2"/>
        <v>2.164780309395542E-3</v>
      </c>
    </row>
    <row r="27" spans="1:8" x14ac:dyDescent="0.45">
      <c r="A27" s="12" t="s">
        <v>86</v>
      </c>
      <c r="B27" s="20">
        <v>1194817</v>
      </c>
      <c r="C27" s="21">
        <v>653694</v>
      </c>
      <c r="D27" s="11">
        <f t="shared" si="0"/>
        <v>0.54710805085632364</v>
      </c>
      <c r="E27" s="21">
        <v>13218</v>
      </c>
      <c r="F27" s="11">
        <f t="shared" si="1"/>
        <v>1.1062781999251769E-2</v>
      </c>
      <c r="G27" s="21">
        <v>778</v>
      </c>
      <c r="H27" s="11">
        <f t="shared" si="2"/>
        <v>6.5114574031002238E-4</v>
      </c>
    </row>
    <row r="28" spans="1:8" x14ac:dyDescent="0.45">
      <c r="A28" s="12" t="s">
        <v>87</v>
      </c>
      <c r="B28" s="20">
        <v>944709</v>
      </c>
      <c r="C28" s="21">
        <v>548423</v>
      </c>
      <c r="D28" s="11">
        <f t="shared" si="0"/>
        <v>0.58052056241657479</v>
      </c>
      <c r="E28" s="21">
        <v>14957</v>
      </c>
      <c r="F28" s="11">
        <f t="shared" si="1"/>
        <v>1.5832388597970381E-2</v>
      </c>
      <c r="G28" s="21">
        <v>5462</v>
      </c>
      <c r="H28" s="11">
        <f t="shared" si="2"/>
        <v>5.7816745685708507E-3</v>
      </c>
    </row>
    <row r="29" spans="1:8" x14ac:dyDescent="0.45">
      <c r="A29" s="12" t="s">
        <v>88</v>
      </c>
      <c r="B29" s="20">
        <v>1562767</v>
      </c>
      <c r="C29" s="21">
        <v>843751</v>
      </c>
      <c r="D29" s="11">
        <f t="shared" si="0"/>
        <v>0.53990838045594769</v>
      </c>
      <c r="E29" s="21">
        <v>18002</v>
      </c>
      <c r="F29" s="11">
        <f t="shared" si="1"/>
        <v>1.1519311580037203E-2</v>
      </c>
      <c r="G29" s="21">
        <v>4385</v>
      </c>
      <c r="H29" s="11">
        <f t="shared" si="2"/>
        <v>2.8059205243008076E-3</v>
      </c>
    </row>
    <row r="30" spans="1:8" x14ac:dyDescent="0.45">
      <c r="A30" s="12" t="s">
        <v>89</v>
      </c>
      <c r="B30" s="20">
        <v>732702</v>
      </c>
      <c r="C30" s="21">
        <v>435910</v>
      </c>
      <c r="D30" s="11">
        <f t="shared" si="0"/>
        <v>0.59493491214709393</v>
      </c>
      <c r="E30" s="21">
        <v>6866</v>
      </c>
      <c r="F30" s="11">
        <f t="shared" si="1"/>
        <v>9.3707946750520681E-3</v>
      </c>
      <c r="G30" s="21">
        <v>534</v>
      </c>
      <c r="H30" s="11">
        <f t="shared" si="2"/>
        <v>7.2880925669644684E-4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44711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5440629</v>
      </c>
      <c r="D39" s="11">
        <f>C39/$B39</f>
        <v>0.56834468794432702</v>
      </c>
      <c r="E39" s="21">
        <v>107383</v>
      </c>
      <c r="F39" s="11">
        <f>E39/$B39</f>
        <v>1.121755547484044E-2</v>
      </c>
      <c r="G39" s="21">
        <v>10642</v>
      </c>
      <c r="H39" s="11">
        <f>G39/$B39</f>
        <v>1.1116957559693058E-3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view="pageBreakPreview" zoomScale="99" zoomScaleNormal="100" zoomScaleSheetLayoutView="99" workbookViewId="0">
      <selection activeCell="B9" sqref="B9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7" width="13.09765625" customWidth="1"/>
    <col min="19" max="19" width="11.59765625" bestFit="1" customWidth="1"/>
  </cols>
  <sheetData>
    <row r="1" spans="1:19" x14ac:dyDescent="0.45">
      <c r="A1" s="22" t="s">
        <v>94</v>
      </c>
      <c r="B1" s="23"/>
      <c r="C1" s="24"/>
      <c r="D1" s="24"/>
      <c r="E1" s="24"/>
      <c r="F1" s="24"/>
      <c r="J1" s="25"/>
    </row>
    <row r="2" spans="1:19" x14ac:dyDescent="0.45">
      <c r="A2" s="22"/>
      <c r="B2" s="22"/>
      <c r="C2" s="22"/>
      <c r="D2" s="22"/>
      <c r="E2" s="22"/>
      <c r="F2" s="22"/>
      <c r="G2" s="22"/>
      <c r="H2" s="22"/>
      <c r="I2" s="22"/>
      <c r="N2" s="26"/>
      <c r="O2" s="26"/>
      <c r="P2" s="26"/>
      <c r="Q2" s="26" t="str">
        <f>'進捗状況 (都道府県別)'!H3</f>
        <v>（5月31日公表時点）</v>
      </c>
    </row>
    <row r="3" spans="1:19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9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7"/>
      <c r="O4" s="105" t="s">
        <v>99</v>
      </c>
      <c r="P4" s="106"/>
      <c r="Q4" s="107"/>
    </row>
    <row r="5" spans="1:19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6"/>
      <c r="P5" s="67"/>
      <c r="Q5" s="59" t="s">
        <v>106</v>
      </c>
    </row>
    <row r="6" spans="1:19" x14ac:dyDescent="0.45">
      <c r="A6" s="98"/>
      <c r="B6" s="98"/>
      <c r="C6" s="58" t="s">
        <v>9</v>
      </c>
      <c r="D6" s="58" t="s">
        <v>107</v>
      </c>
      <c r="E6" s="58" t="s">
        <v>9</v>
      </c>
      <c r="F6" s="58" t="s">
        <v>107</v>
      </c>
      <c r="G6" s="58" t="s">
        <v>9</v>
      </c>
      <c r="H6" s="58" t="s">
        <v>107</v>
      </c>
      <c r="I6" s="108" t="s">
        <v>9</v>
      </c>
      <c r="J6" s="109"/>
      <c r="K6" s="109"/>
      <c r="L6" s="109"/>
      <c r="M6" s="109"/>
      <c r="N6" s="110"/>
      <c r="O6" s="58" t="s">
        <v>9</v>
      </c>
      <c r="P6" s="58" t="s">
        <v>107</v>
      </c>
      <c r="Q6" s="62" t="s">
        <v>108</v>
      </c>
      <c r="S6" s="27" t="s">
        <v>109</v>
      </c>
    </row>
    <row r="7" spans="1:19" x14ac:dyDescent="0.45">
      <c r="A7" s="28" t="s">
        <v>13</v>
      </c>
      <c r="B7" s="32">
        <f>C7+E7+G7+O7</f>
        <v>279905833</v>
      </c>
      <c r="C7" s="32">
        <f>SUM(C8:C54)</f>
        <v>103520615</v>
      </c>
      <c r="D7" s="31">
        <f t="shared" ref="D7:D54" si="0">C7/S7</f>
        <v>0.81740767156072658</v>
      </c>
      <c r="E7" s="32">
        <f>SUM(E8:E54)</f>
        <v>101967151</v>
      </c>
      <c r="F7" s="31">
        <f t="shared" ref="F7:F54" si="1">E7/S7</f>
        <v>0.80514138632765087</v>
      </c>
      <c r="G7" s="32">
        <f>SUM(G8:G54)</f>
        <v>74415228</v>
      </c>
      <c r="H7" s="31">
        <f>G7/S7</f>
        <v>0.58758903478442992</v>
      </c>
      <c r="I7" s="32">
        <f t="shared" ref="I7:J7" si="2">SUM(I8:I54)</f>
        <v>1023115</v>
      </c>
      <c r="J7" s="32">
        <f t="shared" si="2"/>
        <v>5233200</v>
      </c>
      <c r="K7" s="32">
        <f>SUM(K8:K54)</f>
        <v>23172839</v>
      </c>
      <c r="L7" s="32">
        <f>SUM(L8:L54)</f>
        <v>25361710</v>
      </c>
      <c r="M7" s="32">
        <f>SUM(M8:M54)</f>
        <v>13651597</v>
      </c>
      <c r="N7" s="32">
        <f>SUM(N8:N54)</f>
        <v>5972767</v>
      </c>
      <c r="O7" s="63">
        <f>SUM(O8:O54)</f>
        <v>2839</v>
      </c>
      <c r="P7" s="64">
        <f>O7/S7</f>
        <v>2.2416987955113122E-5</v>
      </c>
      <c r="Q7" s="63">
        <f t="shared" ref="Q7" si="3">SUM(Q8:Q54)</f>
        <v>2839</v>
      </c>
      <c r="S7" s="1">
        <v>126645025</v>
      </c>
    </row>
    <row r="8" spans="1:19" x14ac:dyDescent="0.45">
      <c r="A8" s="33" t="s">
        <v>14</v>
      </c>
      <c r="B8" s="32">
        <f>C8+E8+G8+O8</f>
        <v>11730309</v>
      </c>
      <c r="C8" s="34">
        <f>SUM(一般接種!D7+一般接種!G7+一般接種!J7+一般接種!M7+医療従事者等!C5)</f>
        <v>4310610</v>
      </c>
      <c r="D8" s="30">
        <f t="shared" si="0"/>
        <v>0.82474410243134977</v>
      </c>
      <c r="E8" s="34">
        <f>SUM(一般接種!E7+一般接種!H7+一般接種!K7+一般接種!N7+医療従事者等!D5)</f>
        <v>4238797</v>
      </c>
      <c r="F8" s="31">
        <f t="shared" si="1"/>
        <v>0.81100420292109421</v>
      </c>
      <c r="G8" s="29">
        <f>SUM(I8:N8)</f>
        <v>3180883</v>
      </c>
      <c r="H8" s="31">
        <f t="shared" ref="H8:H54" si="4">G8/S8</f>
        <v>0.60859472204030041</v>
      </c>
      <c r="I8" s="35">
        <v>41794</v>
      </c>
      <c r="J8" s="35">
        <v>228698</v>
      </c>
      <c r="K8" s="35">
        <v>919243</v>
      </c>
      <c r="L8" s="35">
        <v>1069929</v>
      </c>
      <c r="M8" s="35">
        <v>651701</v>
      </c>
      <c r="N8" s="35">
        <v>269518</v>
      </c>
      <c r="O8" s="35">
        <f>SUM(Q8)</f>
        <v>19</v>
      </c>
      <c r="P8" s="65">
        <f t="shared" ref="P8:P54" si="5">O8/S8</f>
        <v>3.6352483630380959E-6</v>
      </c>
      <c r="Q8" s="35">
        <v>19</v>
      </c>
      <c r="S8" s="1">
        <v>5226603</v>
      </c>
    </row>
    <row r="9" spans="1:19" x14ac:dyDescent="0.45">
      <c r="A9" s="33" t="s">
        <v>15</v>
      </c>
      <c r="B9" s="32">
        <f t="shared" ref="B9:B54" si="6">C9+E9+G9+O9</f>
        <v>2967919</v>
      </c>
      <c r="C9" s="34">
        <f>SUM(一般接種!D8+一般接種!G8+一般接種!J8+一般接種!M8+医療従事者等!C6)</f>
        <v>1090195</v>
      </c>
      <c r="D9" s="30">
        <f t="shared" si="0"/>
        <v>0.86549858488506404</v>
      </c>
      <c r="E9" s="34">
        <f>SUM(一般接種!E8+一般接種!H8+一般接種!K8+一般接種!N8+医療従事者等!D6)</f>
        <v>1072096</v>
      </c>
      <c r="F9" s="31">
        <f t="shared" si="1"/>
        <v>0.85112990874195682</v>
      </c>
      <c r="G9" s="29">
        <f t="shared" ref="G9:G54" si="7">SUM(I9:N9)</f>
        <v>805593</v>
      </c>
      <c r="H9" s="31">
        <f t="shared" si="4"/>
        <v>0.63955494337555518</v>
      </c>
      <c r="I9" s="35">
        <v>10615</v>
      </c>
      <c r="J9" s="35">
        <v>43706</v>
      </c>
      <c r="K9" s="35">
        <v>227518</v>
      </c>
      <c r="L9" s="35">
        <v>263174</v>
      </c>
      <c r="M9" s="35">
        <v>180618</v>
      </c>
      <c r="N9" s="35">
        <v>79962</v>
      </c>
      <c r="O9" s="35">
        <f t="shared" ref="O9:O54" si="8">SUM(Q9)</f>
        <v>35</v>
      </c>
      <c r="P9" s="65">
        <f t="shared" si="5"/>
        <v>2.7786268026341381E-5</v>
      </c>
      <c r="Q9" s="35">
        <v>35</v>
      </c>
      <c r="S9" s="1">
        <v>1259615</v>
      </c>
    </row>
    <row r="10" spans="1:19" x14ac:dyDescent="0.45">
      <c r="A10" s="33" t="s">
        <v>16</v>
      </c>
      <c r="B10" s="32">
        <f t="shared" si="6"/>
        <v>2883729</v>
      </c>
      <c r="C10" s="34">
        <f>SUM(一般接種!D9+一般接種!G9+一般接種!J9+一般接種!M9+医療従事者等!C7)</f>
        <v>1055680</v>
      </c>
      <c r="D10" s="30">
        <f t="shared" si="0"/>
        <v>0.86472813831325257</v>
      </c>
      <c r="E10" s="34">
        <f>SUM(一般接種!E9+一般接種!H9+一般接種!K9+一般接種!N9+医療従事者等!D7)</f>
        <v>1037243</v>
      </c>
      <c r="F10" s="31">
        <f t="shared" si="1"/>
        <v>0.84962603096435763</v>
      </c>
      <c r="G10" s="29">
        <f t="shared" si="7"/>
        <v>790804</v>
      </c>
      <c r="H10" s="31">
        <f t="shared" si="4"/>
        <v>0.6477630254344815</v>
      </c>
      <c r="I10" s="35">
        <v>10307</v>
      </c>
      <c r="J10" s="35">
        <v>47554</v>
      </c>
      <c r="K10" s="35">
        <v>220720</v>
      </c>
      <c r="L10" s="35">
        <v>256304</v>
      </c>
      <c r="M10" s="35">
        <v>168062</v>
      </c>
      <c r="N10" s="35">
        <v>87857</v>
      </c>
      <c r="O10" s="35">
        <f t="shared" si="8"/>
        <v>2</v>
      </c>
      <c r="P10" s="65">
        <f t="shared" si="5"/>
        <v>1.6382391222970077E-6</v>
      </c>
      <c r="Q10" s="35">
        <v>2</v>
      </c>
      <c r="S10" s="1">
        <v>1220823</v>
      </c>
    </row>
    <row r="11" spans="1:19" x14ac:dyDescent="0.45">
      <c r="A11" s="33" t="s">
        <v>17</v>
      </c>
      <c r="B11" s="32">
        <f t="shared" si="6"/>
        <v>5205387</v>
      </c>
      <c r="C11" s="34">
        <f>SUM(一般接種!D10+一般接種!G10+一般接種!J10+一般接種!M10+医療従事者等!C8)</f>
        <v>1928018</v>
      </c>
      <c r="D11" s="30">
        <f t="shared" si="0"/>
        <v>0.84488487893675213</v>
      </c>
      <c r="E11" s="34">
        <f>SUM(一般接種!E10+一般接種!H10+一般接種!K10+一般接種!N10+医療従事者等!D8)</f>
        <v>1888580</v>
      </c>
      <c r="F11" s="31">
        <f t="shared" si="1"/>
        <v>0.82760258704139245</v>
      </c>
      <c r="G11" s="29">
        <f t="shared" si="7"/>
        <v>1388785</v>
      </c>
      <c r="H11" s="31">
        <f t="shared" si="4"/>
        <v>0.60858531745770905</v>
      </c>
      <c r="I11" s="35">
        <v>18694</v>
      </c>
      <c r="J11" s="35">
        <v>124439</v>
      </c>
      <c r="K11" s="35">
        <v>458975</v>
      </c>
      <c r="L11" s="35">
        <v>392682</v>
      </c>
      <c r="M11" s="35">
        <v>268115</v>
      </c>
      <c r="N11" s="35">
        <v>125880</v>
      </c>
      <c r="O11" s="35">
        <f t="shared" si="8"/>
        <v>4</v>
      </c>
      <c r="P11" s="65">
        <f t="shared" si="5"/>
        <v>1.7528568279689341E-6</v>
      </c>
      <c r="Q11" s="35">
        <v>4</v>
      </c>
      <c r="S11" s="1">
        <v>2281989</v>
      </c>
    </row>
    <row r="12" spans="1:19" x14ac:dyDescent="0.45">
      <c r="A12" s="33" t="s">
        <v>18</v>
      </c>
      <c r="B12" s="32">
        <f t="shared" si="6"/>
        <v>2356883</v>
      </c>
      <c r="C12" s="34">
        <f>SUM(一般接種!D11+一般接種!G11+一般接種!J11+一般接種!M11+医療従事者等!C9)</f>
        <v>852884</v>
      </c>
      <c r="D12" s="30">
        <f t="shared" si="0"/>
        <v>0.8780958891698446</v>
      </c>
      <c r="E12" s="34">
        <f>SUM(一般接種!E11+一般接種!H11+一般接種!K11+一般接種!N11+医療従事者等!D9)</f>
        <v>838117</v>
      </c>
      <c r="F12" s="31">
        <f t="shared" si="1"/>
        <v>0.86289236560113991</v>
      </c>
      <c r="G12" s="29">
        <f t="shared" si="7"/>
        <v>665881</v>
      </c>
      <c r="H12" s="31">
        <f t="shared" si="4"/>
        <v>0.68556494057375361</v>
      </c>
      <c r="I12" s="35">
        <v>4870</v>
      </c>
      <c r="J12" s="35">
        <v>29592</v>
      </c>
      <c r="K12" s="35">
        <v>127265</v>
      </c>
      <c r="L12" s="35">
        <v>228996</v>
      </c>
      <c r="M12" s="35">
        <v>188826</v>
      </c>
      <c r="N12" s="35">
        <v>86332</v>
      </c>
      <c r="O12" s="35">
        <f t="shared" si="8"/>
        <v>1</v>
      </c>
      <c r="P12" s="65">
        <f t="shared" si="5"/>
        <v>1.0295607482023869E-6</v>
      </c>
      <c r="Q12" s="35">
        <v>1</v>
      </c>
      <c r="S12" s="1">
        <v>971288</v>
      </c>
    </row>
    <row r="13" spans="1:19" x14ac:dyDescent="0.45">
      <c r="A13" s="33" t="s">
        <v>19</v>
      </c>
      <c r="B13" s="32">
        <f t="shared" si="6"/>
        <v>2567463</v>
      </c>
      <c r="C13" s="34">
        <f>SUM(一般接種!D12+一般接種!G12+一般接種!J12+一般接種!M12+医療従事者等!C10)</f>
        <v>931421</v>
      </c>
      <c r="D13" s="30">
        <f t="shared" si="0"/>
        <v>0.87084339196792704</v>
      </c>
      <c r="E13" s="34">
        <f>SUM(一般接種!E12+一般接種!H12+一般接種!K12+一般接種!N12+医療従事者等!D10)</f>
        <v>919082</v>
      </c>
      <c r="F13" s="31">
        <f t="shared" si="1"/>
        <v>0.85930689385000592</v>
      </c>
      <c r="G13" s="29">
        <f t="shared" si="7"/>
        <v>716960</v>
      </c>
      <c r="H13" s="31">
        <f t="shared" si="4"/>
        <v>0.67033047172580928</v>
      </c>
      <c r="I13" s="35">
        <v>9642</v>
      </c>
      <c r="J13" s="35">
        <v>34628</v>
      </c>
      <c r="K13" s="35">
        <v>192599</v>
      </c>
      <c r="L13" s="35">
        <v>270476</v>
      </c>
      <c r="M13" s="35">
        <v>141722</v>
      </c>
      <c r="N13" s="35">
        <v>67893</v>
      </c>
      <c r="O13" s="35">
        <f t="shared" si="8"/>
        <v>0</v>
      </c>
      <c r="P13" s="65">
        <f t="shared" si="5"/>
        <v>0</v>
      </c>
      <c r="Q13" s="35">
        <v>0</v>
      </c>
      <c r="S13" s="1">
        <v>1069562</v>
      </c>
    </row>
    <row r="14" spans="1:19" x14ac:dyDescent="0.45">
      <c r="A14" s="33" t="s">
        <v>20</v>
      </c>
      <c r="B14" s="32">
        <f t="shared" si="6"/>
        <v>4368424</v>
      </c>
      <c r="C14" s="34">
        <f>SUM(一般接種!D13+一般接種!G13+一般接種!J13+一般接種!M13+医療従事者等!C11)</f>
        <v>1590733</v>
      </c>
      <c r="D14" s="30">
        <f t="shared" si="0"/>
        <v>0.85428710905508365</v>
      </c>
      <c r="E14" s="34">
        <f>SUM(一般接種!E13+一般接種!H13+一般接種!K13+一般接種!N13+医療従事者等!D11)</f>
        <v>1566012</v>
      </c>
      <c r="F14" s="31">
        <f t="shared" si="1"/>
        <v>0.84101094541043009</v>
      </c>
      <c r="G14" s="29">
        <f t="shared" si="7"/>
        <v>1211613</v>
      </c>
      <c r="H14" s="31">
        <f t="shared" si="4"/>
        <v>0.65068453792280478</v>
      </c>
      <c r="I14" s="35">
        <v>18977</v>
      </c>
      <c r="J14" s="35">
        <v>74764</v>
      </c>
      <c r="K14" s="35">
        <v>345146</v>
      </c>
      <c r="L14" s="35">
        <v>417821</v>
      </c>
      <c r="M14" s="35">
        <v>235020</v>
      </c>
      <c r="N14" s="35">
        <v>119885</v>
      </c>
      <c r="O14" s="35">
        <f t="shared" si="8"/>
        <v>66</v>
      </c>
      <c r="P14" s="65">
        <f t="shared" si="5"/>
        <v>3.5444634138875296E-5</v>
      </c>
      <c r="Q14" s="35">
        <v>66</v>
      </c>
      <c r="S14" s="1">
        <v>1862059</v>
      </c>
    </row>
    <row r="15" spans="1:19" x14ac:dyDescent="0.45">
      <c r="A15" s="33" t="s">
        <v>21</v>
      </c>
      <c r="B15" s="32">
        <f t="shared" si="6"/>
        <v>6718357</v>
      </c>
      <c r="C15" s="34">
        <f>SUM(一般接種!D14+一般接種!G14+一般接種!J14+一般接種!M14+医療従事者等!C12)</f>
        <v>2466802</v>
      </c>
      <c r="D15" s="30">
        <f t="shared" si="0"/>
        <v>0.84837610805884422</v>
      </c>
      <c r="E15" s="34">
        <f>SUM(一般接種!E14+一般接種!H14+一般接種!K14+一般接種!N14+医療従事者等!D12)</f>
        <v>2428737</v>
      </c>
      <c r="F15" s="31">
        <f t="shared" si="1"/>
        <v>0.835284892568805</v>
      </c>
      <c r="G15" s="29">
        <f t="shared" si="7"/>
        <v>1822772</v>
      </c>
      <c r="H15" s="31">
        <f t="shared" si="4"/>
        <v>0.62688299070563247</v>
      </c>
      <c r="I15" s="35">
        <v>21116</v>
      </c>
      <c r="J15" s="35">
        <v>139181</v>
      </c>
      <c r="K15" s="35">
        <v>553324</v>
      </c>
      <c r="L15" s="35">
        <v>591420</v>
      </c>
      <c r="M15" s="35">
        <v>345582</v>
      </c>
      <c r="N15" s="35">
        <v>172149</v>
      </c>
      <c r="O15" s="35">
        <f t="shared" si="8"/>
        <v>46</v>
      </c>
      <c r="P15" s="65">
        <f t="shared" si="5"/>
        <v>1.5820199987962891E-5</v>
      </c>
      <c r="Q15" s="35">
        <v>46</v>
      </c>
      <c r="S15" s="1">
        <v>2907675</v>
      </c>
    </row>
    <row r="16" spans="1:19" x14ac:dyDescent="0.45">
      <c r="A16" s="36" t="s">
        <v>22</v>
      </c>
      <c r="B16" s="32">
        <f t="shared" si="6"/>
        <v>4420632</v>
      </c>
      <c r="C16" s="34">
        <f>SUM(一般接種!D15+一般接種!G15+一般接種!J15+一般接種!M15+医療従事者等!C13)</f>
        <v>1626743</v>
      </c>
      <c r="D16" s="30">
        <f t="shared" si="0"/>
        <v>0.83192296618442974</v>
      </c>
      <c r="E16" s="34">
        <f>SUM(一般接種!E15+一般接種!H15+一般接種!K15+一般接種!N15+医療従事者等!D13)</f>
        <v>1602956</v>
      </c>
      <c r="F16" s="31">
        <f t="shared" si="1"/>
        <v>0.81975819793484817</v>
      </c>
      <c r="G16" s="29">
        <f t="shared" si="7"/>
        <v>1190907</v>
      </c>
      <c r="H16" s="31">
        <f t="shared" si="4"/>
        <v>0.6090346685922734</v>
      </c>
      <c r="I16" s="35">
        <v>14758</v>
      </c>
      <c r="J16" s="35">
        <v>72099</v>
      </c>
      <c r="K16" s="35">
        <v>366582</v>
      </c>
      <c r="L16" s="35">
        <v>347174</v>
      </c>
      <c r="M16" s="35">
        <v>253180</v>
      </c>
      <c r="N16" s="35">
        <v>137114</v>
      </c>
      <c r="O16" s="35">
        <f t="shared" si="8"/>
        <v>26</v>
      </c>
      <c r="P16" s="65">
        <f t="shared" si="5"/>
        <v>1.3296505422672894E-5</v>
      </c>
      <c r="Q16" s="35">
        <v>26</v>
      </c>
      <c r="S16" s="1">
        <v>1955401</v>
      </c>
    </row>
    <row r="17" spans="1:19" x14ac:dyDescent="0.45">
      <c r="A17" s="33" t="s">
        <v>23</v>
      </c>
      <c r="B17" s="32">
        <f t="shared" si="6"/>
        <v>4410665</v>
      </c>
      <c r="C17" s="34">
        <f>SUM(一般接種!D16+一般接種!G16+一般接種!J16+一般接種!M16+医療従事者等!C14)</f>
        <v>1610308</v>
      </c>
      <c r="D17" s="30">
        <f t="shared" si="0"/>
        <v>0.82238250223047737</v>
      </c>
      <c r="E17" s="34">
        <f>SUM(一般接種!E16+一般接種!H16+一般接種!K16+一般接種!N16+医療従事者等!D14)</f>
        <v>1583420</v>
      </c>
      <c r="F17" s="31">
        <f t="shared" si="1"/>
        <v>0.80865083057513376</v>
      </c>
      <c r="G17" s="29">
        <f t="shared" si="7"/>
        <v>1216894</v>
      </c>
      <c r="H17" s="31">
        <f t="shared" si="4"/>
        <v>0.62146641056819851</v>
      </c>
      <c r="I17" s="35">
        <v>16215</v>
      </c>
      <c r="J17" s="35">
        <v>71629</v>
      </c>
      <c r="K17" s="35">
        <v>401954</v>
      </c>
      <c r="L17" s="35">
        <v>435242</v>
      </c>
      <c r="M17" s="35">
        <v>216874</v>
      </c>
      <c r="N17" s="35">
        <v>74980</v>
      </c>
      <c r="O17" s="35">
        <f t="shared" si="8"/>
        <v>43</v>
      </c>
      <c r="P17" s="65">
        <f t="shared" si="5"/>
        <v>2.1960052111714361E-5</v>
      </c>
      <c r="Q17" s="35">
        <v>43</v>
      </c>
      <c r="S17" s="1">
        <v>1958101</v>
      </c>
    </row>
    <row r="18" spans="1:19" x14ac:dyDescent="0.45">
      <c r="A18" s="33" t="s">
        <v>24</v>
      </c>
      <c r="B18" s="32">
        <f t="shared" si="6"/>
        <v>16446146</v>
      </c>
      <c r="C18" s="34">
        <f>SUM(一般接種!D17+一般接種!G17+一般接種!J17+一般接種!M17+医療従事者等!C15)</f>
        <v>6115864</v>
      </c>
      <c r="D18" s="30">
        <f t="shared" si="0"/>
        <v>0.82716124687728187</v>
      </c>
      <c r="E18" s="34">
        <f>SUM(一般接種!E17+一般接種!H17+一般接種!K17+一般接種!N17+医療従事者等!D15)</f>
        <v>6020564</v>
      </c>
      <c r="F18" s="31">
        <f t="shared" si="1"/>
        <v>0.81427206771512184</v>
      </c>
      <c r="G18" s="29">
        <f t="shared" si="7"/>
        <v>4309651</v>
      </c>
      <c r="H18" s="31">
        <f t="shared" si="4"/>
        <v>0.58287370267977257</v>
      </c>
      <c r="I18" s="35">
        <v>49130</v>
      </c>
      <c r="J18" s="35">
        <v>267632</v>
      </c>
      <c r="K18" s="35">
        <v>1311232</v>
      </c>
      <c r="L18" s="35">
        <v>1410691</v>
      </c>
      <c r="M18" s="35">
        <v>833327</v>
      </c>
      <c r="N18" s="35">
        <v>437639</v>
      </c>
      <c r="O18" s="35">
        <f t="shared" si="8"/>
        <v>67</v>
      </c>
      <c r="P18" s="65">
        <f t="shared" si="5"/>
        <v>9.0616474697242927E-6</v>
      </c>
      <c r="Q18" s="35">
        <v>67</v>
      </c>
      <c r="S18" s="1">
        <v>7393799</v>
      </c>
    </row>
    <row r="19" spans="1:19" x14ac:dyDescent="0.45">
      <c r="A19" s="33" t="s">
        <v>25</v>
      </c>
      <c r="B19" s="32">
        <f t="shared" si="6"/>
        <v>14144537</v>
      </c>
      <c r="C19" s="34">
        <f>SUM(一般接種!D18+一般接種!G18+一般接種!J18+一般接種!M18+医療従事者等!C16)</f>
        <v>5219445</v>
      </c>
      <c r="D19" s="30">
        <f t="shared" si="0"/>
        <v>0.82548381341955546</v>
      </c>
      <c r="E19" s="34">
        <f>SUM(一般接種!E18+一般接種!H18+一般接種!K18+一般接種!N18+医療従事者等!D16)</f>
        <v>5147238</v>
      </c>
      <c r="F19" s="31">
        <f t="shared" si="1"/>
        <v>0.81406388089500814</v>
      </c>
      <c r="G19" s="29">
        <f t="shared" si="7"/>
        <v>3777728</v>
      </c>
      <c r="H19" s="31">
        <f t="shared" si="4"/>
        <v>0.59746837364927319</v>
      </c>
      <c r="I19" s="35">
        <v>42896</v>
      </c>
      <c r="J19" s="35">
        <v>211878</v>
      </c>
      <c r="K19" s="35">
        <v>1084403</v>
      </c>
      <c r="L19" s="35">
        <v>1318186</v>
      </c>
      <c r="M19" s="35">
        <v>751553</v>
      </c>
      <c r="N19" s="35">
        <v>368812</v>
      </c>
      <c r="O19" s="35">
        <f t="shared" si="8"/>
        <v>126</v>
      </c>
      <c r="P19" s="65">
        <f t="shared" si="5"/>
        <v>1.9927590096430559E-5</v>
      </c>
      <c r="Q19" s="35">
        <v>126</v>
      </c>
      <c r="S19" s="1">
        <v>6322892</v>
      </c>
    </row>
    <row r="20" spans="1:19" x14ac:dyDescent="0.45">
      <c r="A20" s="33" t="s">
        <v>26</v>
      </c>
      <c r="B20" s="32">
        <f t="shared" si="6"/>
        <v>30380071</v>
      </c>
      <c r="C20" s="34">
        <f>SUM(一般接種!D19+一般接種!G19+一般接種!J19+一般接種!M19+医療従事者等!C17)</f>
        <v>11275796</v>
      </c>
      <c r="D20" s="30">
        <f t="shared" si="0"/>
        <v>0.81452922198121569</v>
      </c>
      <c r="E20" s="34">
        <f>SUM(一般接種!E19+一般接種!H19+一般接種!K19+一般接種!N19+医療従事者等!D17)</f>
        <v>11123250</v>
      </c>
      <c r="F20" s="31">
        <f t="shared" si="1"/>
        <v>0.80350976271675689</v>
      </c>
      <c r="G20" s="29">
        <f t="shared" si="7"/>
        <v>7980268</v>
      </c>
      <c r="H20" s="31">
        <f t="shared" si="4"/>
        <v>0.57647029843760844</v>
      </c>
      <c r="I20" s="35">
        <v>101031</v>
      </c>
      <c r="J20" s="35">
        <v>602022</v>
      </c>
      <c r="K20" s="35">
        <v>2626081</v>
      </c>
      <c r="L20" s="35">
        <v>2923550</v>
      </c>
      <c r="M20" s="35">
        <v>1258953</v>
      </c>
      <c r="N20" s="35">
        <v>468631</v>
      </c>
      <c r="O20" s="35">
        <f t="shared" si="8"/>
        <v>757</v>
      </c>
      <c r="P20" s="65">
        <f t="shared" si="5"/>
        <v>5.4683378542834602E-5</v>
      </c>
      <c r="Q20" s="35">
        <v>757</v>
      </c>
      <c r="S20" s="1">
        <v>13843329</v>
      </c>
    </row>
    <row r="21" spans="1:19" x14ac:dyDescent="0.45">
      <c r="A21" s="33" t="s">
        <v>27</v>
      </c>
      <c r="B21" s="32">
        <f t="shared" si="6"/>
        <v>20466528</v>
      </c>
      <c r="C21" s="34">
        <f>SUM(一般接種!D20+一般接種!G20+一般接種!J20+一般接種!M20+医療従事者等!C18)</f>
        <v>7591511</v>
      </c>
      <c r="D21" s="30">
        <f t="shared" si="0"/>
        <v>0.82335589898967554</v>
      </c>
      <c r="E21" s="34">
        <f>SUM(一般接種!E20+一般接種!H20+一般接種!K20+一般接種!N20+医療従事者等!D18)</f>
        <v>7494364</v>
      </c>
      <c r="F21" s="31">
        <f t="shared" si="1"/>
        <v>0.81281958342362415</v>
      </c>
      <c r="G21" s="29">
        <f t="shared" si="7"/>
        <v>5380455</v>
      </c>
      <c r="H21" s="31">
        <f t="shared" si="4"/>
        <v>0.58355041091272797</v>
      </c>
      <c r="I21" s="35">
        <v>49874</v>
      </c>
      <c r="J21" s="35">
        <v>298079</v>
      </c>
      <c r="K21" s="35">
        <v>1446349</v>
      </c>
      <c r="L21" s="35">
        <v>2040652</v>
      </c>
      <c r="M21" s="35">
        <v>1092803</v>
      </c>
      <c r="N21" s="35">
        <v>452698</v>
      </c>
      <c r="O21" s="35">
        <f t="shared" si="8"/>
        <v>198</v>
      </c>
      <c r="P21" s="65">
        <f t="shared" si="5"/>
        <v>2.147457442924811E-5</v>
      </c>
      <c r="Q21" s="35">
        <v>198</v>
      </c>
      <c r="S21" s="1">
        <v>9220206</v>
      </c>
    </row>
    <row r="22" spans="1:19" x14ac:dyDescent="0.45">
      <c r="A22" s="33" t="s">
        <v>28</v>
      </c>
      <c r="B22" s="32">
        <f t="shared" si="6"/>
        <v>5245009</v>
      </c>
      <c r="C22" s="34">
        <f>SUM(一般接種!D21+一般接種!G21+一般接種!J21+一般接種!M21+医療従事者等!C19)</f>
        <v>1894961</v>
      </c>
      <c r="D22" s="30">
        <f t="shared" si="0"/>
        <v>0.8562187157448985</v>
      </c>
      <c r="E22" s="34">
        <f>SUM(一般接種!E21+一般接種!H21+一般接種!K21+一般接種!N21+医療従事者等!D19)</f>
        <v>1859717</v>
      </c>
      <c r="F22" s="31">
        <f t="shared" si="1"/>
        <v>0.84029407538675227</v>
      </c>
      <c r="G22" s="29">
        <f t="shared" si="7"/>
        <v>1490324</v>
      </c>
      <c r="H22" s="31">
        <f t="shared" si="4"/>
        <v>0.67338763242293642</v>
      </c>
      <c r="I22" s="35">
        <v>16804</v>
      </c>
      <c r="J22" s="35">
        <v>64701</v>
      </c>
      <c r="K22" s="35">
        <v>343723</v>
      </c>
      <c r="L22" s="35">
        <v>566470</v>
      </c>
      <c r="M22" s="35">
        <v>354723</v>
      </c>
      <c r="N22" s="35">
        <v>143903</v>
      </c>
      <c r="O22" s="35">
        <f t="shared" si="8"/>
        <v>7</v>
      </c>
      <c r="P22" s="65">
        <f t="shared" si="5"/>
        <v>3.162878291539662E-6</v>
      </c>
      <c r="Q22" s="35">
        <v>7</v>
      </c>
      <c r="S22" s="1">
        <v>2213174</v>
      </c>
    </row>
    <row r="23" spans="1:19" x14ac:dyDescent="0.45">
      <c r="A23" s="33" t="s">
        <v>29</v>
      </c>
      <c r="B23" s="32">
        <f t="shared" si="6"/>
        <v>2447070</v>
      </c>
      <c r="C23" s="34">
        <f>SUM(一般接種!D22+一般接種!G22+一般接種!J22+一般接種!M22+医療従事者等!C20)</f>
        <v>895580</v>
      </c>
      <c r="D23" s="30">
        <f t="shared" si="0"/>
        <v>0.85482697862121237</v>
      </c>
      <c r="E23" s="34">
        <f>SUM(一般接種!E22+一般接種!H22+一般接種!K22+一般接種!N22+医療従事者等!D20)</f>
        <v>886719</v>
      </c>
      <c r="F23" s="31">
        <f t="shared" si="1"/>
        <v>0.8463691949976806</v>
      </c>
      <c r="G23" s="29">
        <f t="shared" si="7"/>
        <v>664756</v>
      </c>
      <c r="H23" s="31">
        <f t="shared" si="4"/>
        <v>0.63450653542991431</v>
      </c>
      <c r="I23" s="35">
        <v>10195</v>
      </c>
      <c r="J23" s="35">
        <v>39016</v>
      </c>
      <c r="K23" s="35">
        <v>212652</v>
      </c>
      <c r="L23" s="35">
        <v>219161</v>
      </c>
      <c r="M23" s="35">
        <v>126751</v>
      </c>
      <c r="N23" s="35">
        <v>56981</v>
      </c>
      <c r="O23" s="35">
        <f t="shared" si="8"/>
        <v>15</v>
      </c>
      <c r="P23" s="65">
        <f t="shared" si="5"/>
        <v>1.4317430803856925E-5</v>
      </c>
      <c r="Q23" s="35">
        <v>15</v>
      </c>
      <c r="S23" s="1">
        <v>1047674</v>
      </c>
    </row>
    <row r="24" spans="1:19" x14ac:dyDescent="0.45">
      <c r="A24" s="33" t="s">
        <v>30</v>
      </c>
      <c r="B24" s="32">
        <f t="shared" si="6"/>
        <v>2536659</v>
      </c>
      <c r="C24" s="34">
        <f>SUM(一般接種!D23+一般接種!G23+一般接種!J23+一般接種!M23+医療従事者等!C21)</f>
        <v>935981</v>
      </c>
      <c r="D24" s="30">
        <f t="shared" si="0"/>
        <v>0.82635945953581669</v>
      </c>
      <c r="E24" s="34">
        <f>SUM(一般接種!E23+一般接種!H23+一般接種!K23+一般接種!N23+医療従事者等!D21)</f>
        <v>922825</v>
      </c>
      <c r="F24" s="31">
        <f t="shared" si="1"/>
        <v>0.81474428246528519</v>
      </c>
      <c r="G24" s="29">
        <f t="shared" si="7"/>
        <v>677838</v>
      </c>
      <c r="H24" s="31">
        <f t="shared" si="4"/>
        <v>0.59845001483239391</v>
      </c>
      <c r="I24" s="35">
        <v>9272</v>
      </c>
      <c r="J24" s="35">
        <v>55219</v>
      </c>
      <c r="K24" s="35">
        <v>203494</v>
      </c>
      <c r="L24" s="35">
        <v>215092</v>
      </c>
      <c r="M24" s="35">
        <v>130506</v>
      </c>
      <c r="N24" s="35">
        <v>64255</v>
      </c>
      <c r="O24" s="35">
        <f t="shared" si="8"/>
        <v>15</v>
      </c>
      <c r="P24" s="65">
        <f t="shared" si="5"/>
        <v>1.3243208882485061E-5</v>
      </c>
      <c r="Q24" s="35">
        <v>15</v>
      </c>
      <c r="S24" s="1">
        <v>1132656</v>
      </c>
    </row>
    <row r="25" spans="1:19" x14ac:dyDescent="0.45">
      <c r="A25" s="33" t="s">
        <v>31</v>
      </c>
      <c r="B25" s="32">
        <f t="shared" si="6"/>
        <v>1765440</v>
      </c>
      <c r="C25" s="34">
        <f>SUM(一般接種!D24+一般接種!G24+一般接種!J24+一般接種!M24+医療従事者等!C22)</f>
        <v>647099</v>
      </c>
      <c r="D25" s="30">
        <f t="shared" si="0"/>
        <v>0.83541595929680879</v>
      </c>
      <c r="E25" s="34">
        <f>SUM(一般接種!E24+一般接種!H24+一般接種!K24+一般接種!N24+医療従事者等!D22)</f>
        <v>639759</v>
      </c>
      <c r="F25" s="31">
        <f t="shared" si="1"/>
        <v>0.82593989281974944</v>
      </c>
      <c r="G25" s="29">
        <f t="shared" si="7"/>
        <v>478578</v>
      </c>
      <c r="H25" s="31">
        <f t="shared" si="4"/>
        <v>0.61785244447657639</v>
      </c>
      <c r="I25" s="35">
        <v>7616</v>
      </c>
      <c r="J25" s="35">
        <v>32286</v>
      </c>
      <c r="K25" s="35">
        <v>143685</v>
      </c>
      <c r="L25" s="35">
        <v>172014</v>
      </c>
      <c r="M25" s="35">
        <v>91849</v>
      </c>
      <c r="N25" s="35">
        <v>31128</v>
      </c>
      <c r="O25" s="35">
        <f t="shared" si="8"/>
        <v>4</v>
      </c>
      <c r="P25" s="65">
        <f t="shared" si="5"/>
        <v>5.1640689248279397E-6</v>
      </c>
      <c r="Q25" s="35">
        <v>4</v>
      </c>
      <c r="S25" s="1">
        <v>774583</v>
      </c>
    </row>
    <row r="26" spans="1:19" x14ac:dyDescent="0.45">
      <c r="A26" s="33" t="s">
        <v>32</v>
      </c>
      <c r="B26" s="32">
        <f t="shared" si="6"/>
        <v>1858073</v>
      </c>
      <c r="C26" s="34">
        <f>SUM(一般接種!D25+一般接種!G25+一般接種!J25+一般接種!M25+医療従事者等!C23)</f>
        <v>680725</v>
      </c>
      <c r="D26" s="30">
        <f t="shared" si="0"/>
        <v>0.8291443208684075</v>
      </c>
      <c r="E26" s="34">
        <f>SUM(一般接種!E25+一般接種!H25+一般接種!K25+一般接種!N25+医療従事者等!D23)</f>
        <v>672061</v>
      </c>
      <c r="F26" s="31">
        <f t="shared" si="1"/>
        <v>0.81859129814116249</v>
      </c>
      <c r="G26" s="29">
        <f t="shared" si="7"/>
        <v>505206</v>
      </c>
      <c r="H26" s="31">
        <f t="shared" si="4"/>
        <v>0.61535669436063711</v>
      </c>
      <c r="I26" s="35">
        <v>6267</v>
      </c>
      <c r="J26" s="35">
        <v>37842</v>
      </c>
      <c r="K26" s="35">
        <v>168725</v>
      </c>
      <c r="L26" s="35">
        <v>164640</v>
      </c>
      <c r="M26" s="35">
        <v>96062</v>
      </c>
      <c r="N26" s="35">
        <v>31670</v>
      </c>
      <c r="O26" s="35">
        <f t="shared" si="8"/>
        <v>81</v>
      </c>
      <c r="P26" s="65">
        <f t="shared" si="5"/>
        <v>9.8660531037263229E-5</v>
      </c>
      <c r="Q26" s="35">
        <v>81</v>
      </c>
      <c r="S26" s="1">
        <v>820997</v>
      </c>
    </row>
    <row r="27" spans="1:19" x14ac:dyDescent="0.45">
      <c r="A27" s="33" t="s">
        <v>33</v>
      </c>
      <c r="B27" s="32">
        <f t="shared" si="6"/>
        <v>4740925</v>
      </c>
      <c r="C27" s="34">
        <f>SUM(一般接種!D26+一般接種!G26+一般接種!J26+一般接種!M26+医療従事者等!C24)</f>
        <v>1727198</v>
      </c>
      <c r="D27" s="30">
        <f t="shared" si="0"/>
        <v>0.83369558973943125</v>
      </c>
      <c r="E27" s="34">
        <f>SUM(一般接種!E26+一般接種!H26+一般接種!K26+一般接種!N26+医療従事者等!D24)</f>
        <v>1698699</v>
      </c>
      <c r="F27" s="31">
        <f t="shared" si="1"/>
        <v>0.81993950004271776</v>
      </c>
      <c r="G27" s="29">
        <f t="shared" si="7"/>
        <v>1315028</v>
      </c>
      <c r="H27" s="31">
        <f t="shared" si="4"/>
        <v>0.63474659186952787</v>
      </c>
      <c r="I27" s="35">
        <v>14304</v>
      </c>
      <c r="J27" s="35">
        <v>69080</v>
      </c>
      <c r="K27" s="35">
        <v>456638</v>
      </c>
      <c r="L27" s="35">
        <v>432066</v>
      </c>
      <c r="M27" s="35">
        <v>234672</v>
      </c>
      <c r="N27" s="35">
        <v>108268</v>
      </c>
      <c r="O27" s="35">
        <f t="shared" si="8"/>
        <v>0</v>
      </c>
      <c r="P27" s="65">
        <f t="shared" si="5"/>
        <v>0</v>
      </c>
      <c r="Q27" s="35">
        <v>0</v>
      </c>
      <c r="S27" s="1">
        <v>2071737</v>
      </c>
    </row>
    <row r="28" spans="1:19" x14ac:dyDescent="0.45">
      <c r="A28" s="33" t="s">
        <v>34</v>
      </c>
      <c r="B28" s="32">
        <f t="shared" si="6"/>
        <v>4573716</v>
      </c>
      <c r="C28" s="34">
        <f>SUM(一般接種!D27+一般接種!G27+一般接種!J27+一般接種!M27+医療従事者等!C25)</f>
        <v>1667174</v>
      </c>
      <c r="D28" s="30">
        <f t="shared" si="0"/>
        <v>0.82664688606801595</v>
      </c>
      <c r="E28" s="34">
        <f>SUM(一般接種!E27+一般接種!H27+一般接種!K27+一般接種!N27+医療従事者等!D25)</f>
        <v>1651564</v>
      </c>
      <c r="F28" s="31">
        <f t="shared" si="1"/>
        <v>0.81890686739478702</v>
      </c>
      <c r="G28" s="29">
        <f t="shared" si="7"/>
        <v>1254958</v>
      </c>
      <c r="H28" s="31">
        <f t="shared" si="4"/>
        <v>0.62225485932850755</v>
      </c>
      <c r="I28" s="35">
        <v>15453</v>
      </c>
      <c r="J28" s="35">
        <v>85091</v>
      </c>
      <c r="K28" s="35">
        <v>466305</v>
      </c>
      <c r="L28" s="35">
        <v>402962</v>
      </c>
      <c r="M28" s="35">
        <v>191440</v>
      </c>
      <c r="N28" s="35">
        <v>93707</v>
      </c>
      <c r="O28" s="35">
        <f t="shared" si="8"/>
        <v>20</v>
      </c>
      <c r="P28" s="65">
        <f t="shared" si="5"/>
        <v>9.9167439759499121E-6</v>
      </c>
      <c r="Q28" s="35">
        <v>20</v>
      </c>
      <c r="S28" s="1">
        <v>2016791</v>
      </c>
    </row>
    <row r="29" spans="1:19" x14ac:dyDescent="0.45">
      <c r="A29" s="33" t="s">
        <v>35</v>
      </c>
      <c r="B29" s="32">
        <f t="shared" si="6"/>
        <v>8454873</v>
      </c>
      <c r="C29" s="34">
        <f>SUM(一般接種!D28+一般接種!G28+一般接種!J28+一般接種!M28+医療従事者等!C26)</f>
        <v>3131764</v>
      </c>
      <c r="D29" s="30">
        <f t="shared" si="0"/>
        <v>0.84957762067786857</v>
      </c>
      <c r="E29" s="34">
        <f>SUM(一般接種!E28+一般接種!H28+一般接種!K28+一般接種!N28+医療従事者等!D26)</f>
        <v>3092963</v>
      </c>
      <c r="F29" s="31">
        <f t="shared" si="1"/>
        <v>0.83905177605486314</v>
      </c>
      <c r="G29" s="29">
        <f t="shared" si="7"/>
        <v>2230132</v>
      </c>
      <c r="H29" s="31">
        <f t="shared" si="4"/>
        <v>0.60498499834520625</v>
      </c>
      <c r="I29" s="35">
        <v>23513</v>
      </c>
      <c r="J29" s="35">
        <v>115011</v>
      </c>
      <c r="K29" s="35">
        <v>652669</v>
      </c>
      <c r="L29" s="35">
        <v>752457</v>
      </c>
      <c r="M29" s="35">
        <v>450738</v>
      </c>
      <c r="N29" s="35">
        <v>235744</v>
      </c>
      <c r="O29" s="35">
        <f t="shared" si="8"/>
        <v>14</v>
      </c>
      <c r="P29" s="65">
        <f t="shared" si="5"/>
        <v>3.7978872895563525E-6</v>
      </c>
      <c r="Q29" s="35">
        <v>14</v>
      </c>
      <c r="S29" s="1">
        <v>3686260</v>
      </c>
    </row>
    <row r="30" spans="1:19" x14ac:dyDescent="0.45">
      <c r="A30" s="33" t="s">
        <v>36</v>
      </c>
      <c r="B30" s="32">
        <f t="shared" si="6"/>
        <v>16132167</v>
      </c>
      <c r="C30" s="34">
        <f>SUM(一般接種!D29+一般接種!G29+一般接種!J29+一般接種!M29+医療従事者等!C27)</f>
        <v>6003212</v>
      </c>
      <c r="D30" s="30">
        <f t="shared" si="0"/>
        <v>0.79420151500198044</v>
      </c>
      <c r="E30" s="34">
        <f>SUM(一般接種!E29+一般接種!H29+一般接種!K29+一般接種!N29+医療従事者等!D27)</f>
        <v>5892830</v>
      </c>
      <c r="F30" s="31">
        <f t="shared" si="1"/>
        <v>0.77959840726083318</v>
      </c>
      <c r="G30" s="29">
        <f t="shared" si="7"/>
        <v>4236096</v>
      </c>
      <c r="H30" s="31">
        <f t="shared" si="4"/>
        <v>0.56041896586257978</v>
      </c>
      <c r="I30" s="35">
        <v>43064</v>
      </c>
      <c r="J30" s="35">
        <v>373446</v>
      </c>
      <c r="K30" s="35">
        <v>1352436</v>
      </c>
      <c r="L30" s="35">
        <v>1357568</v>
      </c>
      <c r="M30" s="35">
        <v>757620</v>
      </c>
      <c r="N30" s="35">
        <v>351962</v>
      </c>
      <c r="O30" s="35">
        <f t="shared" si="8"/>
        <v>29</v>
      </c>
      <c r="P30" s="65">
        <f t="shared" si="5"/>
        <v>3.8365868030410111E-6</v>
      </c>
      <c r="Q30" s="35">
        <v>29</v>
      </c>
      <c r="S30" s="1">
        <v>7558802</v>
      </c>
    </row>
    <row r="31" spans="1:19" x14ac:dyDescent="0.45">
      <c r="A31" s="33" t="s">
        <v>37</v>
      </c>
      <c r="B31" s="32">
        <f t="shared" si="6"/>
        <v>3999021</v>
      </c>
      <c r="C31" s="34">
        <f>SUM(一般接種!D30+一般接種!G30+一般接種!J30+一般接種!M30+医療従事者等!C28)</f>
        <v>1477771</v>
      </c>
      <c r="D31" s="30">
        <f t="shared" si="0"/>
        <v>0.8207299185751965</v>
      </c>
      <c r="E31" s="34">
        <f>SUM(一般接種!E30+一般接種!H30+一般接種!K30+一般接種!N30+医療従事者等!D28)</f>
        <v>1460288</v>
      </c>
      <c r="F31" s="31">
        <f t="shared" si="1"/>
        <v>0.81102014543277445</v>
      </c>
      <c r="G31" s="29">
        <f t="shared" si="7"/>
        <v>1060946</v>
      </c>
      <c r="H31" s="31">
        <f t="shared" si="4"/>
        <v>0.58923210984156571</v>
      </c>
      <c r="I31" s="35">
        <v>16801</v>
      </c>
      <c r="J31" s="35">
        <v>67337</v>
      </c>
      <c r="K31" s="35">
        <v>346604</v>
      </c>
      <c r="L31" s="35">
        <v>353238</v>
      </c>
      <c r="M31" s="35">
        <v>194695</v>
      </c>
      <c r="N31" s="35">
        <v>82271</v>
      </c>
      <c r="O31" s="35">
        <f t="shared" si="8"/>
        <v>16</v>
      </c>
      <c r="P31" s="65">
        <f t="shared" si="5"/>
        <v>8.8861391225048687E-6</v>
      </c>
      <c r="Q31" s="35">
        <v>16</v>
      </c>
      <c r="S31" s="1">
        <v>1800557</v>
      </c>
    </row>
    <row r="32" spans="1:19" x14ac:dyDescent="0.45">
      <c r="A32" s="33" t="s">
        <v>38</v>
      </c>
      <c r="B32" s="32">
        <f t="shared" si="6"/>
        <v>3121843</v>
      </c>
      <c r="C32" s="34">
        <f>SUM(一般接種!D31+一般接種!G31+一般接種!J31+一般接種!M31+医療従事者等!C29)</f>
        <v>1156228</v>
      </c>
      <c r="D32" s="30">
        <f t="shared" si="0"/>
        <v>0.81490904913369555</v>
      </c>
      <c r="E32" s="34">
        <f>SUM(一般接種!E31+一般接種!H31+一般接種!K31+一般接種!N31+医療従事者等!D29)</f>
        <v>1142936</v>
      </c>
      <c r="F32" s="31">
        <f t="shared" si="1"/>
        <v>0.8055408526524781</v>
      </c>
      <c r="G32" s="29">
        <f t="shared" si="7"/>
        <v>822675</v>
      </c>
      <c r="H32" s="31">
        <f t="shared" si="4"/>
        <v>0.57982102318579298</v>
      </c>
      <c r="I32" s="35">
        <v>8720</v>
      </c>
      <c r="J32" s="35">
        <v>52748</v>
      </c>
      <c r="K32" s="35">
        <v>238366</v>
      </c>
      <c r="L32" s="35">
        <v>285581</v>
      </c>
      <c r="M32" s="35">
        <v>159801</v>
      </c>
      <c r="N32" s="35">
        <v>77459</v>
      </c>
      <c r="O32" s="35">
        <f t="shared" si="8"/>
        <v>4</v>
      </c>
      <c r="P32" s="65">
        <f t="shared" si="5"/>
        <v>2.8191984595899615E-6</v>
      </c>
      <c r="Q32" s="35">
        <v>4</v>
      </c>
      <c r="S32" s="1">
        <v>1418843</v>
      </c>
    </row>
    <row r="33" spans="1:19" x14ac:dyDescent="0.45">
      <c r="A33" s="33" t="s">
        <v>39</v>
      </c>
      <c r="B33" s="32">
        <f t="shared" si="6"/>
        <v>5419817</v>
      </c>
      <c r="C33" s="34">
        <f>SUM(一般接種!D32+一般接種!G32+一般接種!J32+一般接種!M32+医療従事者等!C30)</f>
        <v>2026760</v>
      </c>
      <c r="D33" s="30">
        <f t="shared" si="0"/>
        <v>0.80091932874459304</v>
      </c>
      <c r="E33" s="34">
        <f>SUM(一般接種!E32+一般接種!H32+一般接種!K32+一般接種!N32+医療従事者等!D30)</f>
        <v>1992508</v>
      </c>
      <c r="F33" s="31">
        <f t="shared" si="1"/>
        <v>0.78738388851084073</v>
      </c>
      <c r="G33" s="29">
        <f t="shared" si="7"/>
        <v>1400549</v>
      </c>
      <c r="H33" s="31">
        <f t="shared" si="4"/>
        <v>0.55345811292600555</v>
      </c>
      <c r="I33" s="35">
        <v>25867</v>
      </c>
      <c r="J33" s="35">
        <v>94971</v>
      </c>
      <c r="K33" s="35">
        <v>448454</v>
      </c>
      <c r="L33" s="35">
        <v>472936</v>
      </c>
      <c r="M33" s="35">
        <v>249849</v>
      </c>
      <c r="N33" s="35">
        <v>108472</v>
      </c>
      <c r="O33" s="35">
        <f t="shared" si="8"/>
        <v>0</v>
      </c>
      <c r="P33" s="65">
        <f t="shared" si="5"/>
        <v>0</v>
      </c>
      <c r="Q33" s="35">
        <v>0</v>
      </c>
      <c r="S33" s="1">
        <v>2530542</v>
      </c>
    </row>
    <row r="34" spans="1:19" x14ac:dyDescent="0.45">
      <c r="A34" s="33" t="s">
        <v>40</v>
      </c>
      <c r="B34" s="32">
        <f t="shared" si="6"/>
        <v>18265982</v>
      </c>
      <c r="C34" s="34">
        <f>SUM(一般接種!D33+一般接種!G33+一般接種!J33+一般接種!M33+医療従事者等!C31)</f>
        <v>6894453</v>
      </c>
      <c r="D34" s="30">
        <f t="shared" si="0"/>
        <v>0.77995864250861846</v>
      </c>
      <c r="E34" s="34">
        <f>SUM(一般接種!E33+一般接種!H33+一般接種!K33+一般接種!N33+医療従事者等!D31)</f>
        <v>6801481</v>
      </c>
      <c r="F34" s="31">
        <f t="shared" si="1"/>
        <v>0.76944086612935947</v>
      </c>
      <c r="G34" s="29">
        <f t="shared" si="7"/>
        <v>4569912</v>
      </c>
      <c r="H34" s="31">
        <f t="shared" si="4"/>
        <v>0.51698696907555175</v>
      </c>
      <c r="I34" s="35">
        <v>64625</v>
      </c>
      <c r="J34" s="35">
        <v>368589</v>
      </c>
      <c r="K34" s="35">
        <v>1513576</v>
      </c>
      <c r="L34" s="35">
        <v>1543267</v>
      </c>
      <c r="M34" s="35">
        <v>763998</v>
      </c>
      <c r="N34" s="35">
        <v>315857</v>
      </c>
      <c r="O34" s="35">
        <f t="shared" si="8"/>
        <v>136</v>
      </c>
      <c r="P34" s="65">
        <f t="shared" si="5"/>
        <v>1.5385466458495272E-5</v>
      </c>
      <c r="Q34" s="35">
        <v>136</v>
      </c>
      <c r="S34" s="1">
        <v>8839511</v>
      </c>
    </row>
    <row r="35" spans="1:19" x14ac:dyDescent="0.45">
      <c r="A35" s="33" t="s">
        <v>41</v>
      </c>
      <c r="B35" s="32">
        <f t="shared" si="6"/>
        <v>11897434</v>
      </c>
      <c r="C35" s="34">
        <f>SUM(一般接種!D34+一般接種!G34+一般接種!J34+一般接種!M34+医療従事者等!C32)</f>
        <v>4428131</v>
      </c>
      <c r="D35" s="30">
        <f t="shared" si="0"/>
        <v>0.80167118513657243</v>
      </c>
      <c r="E35" s="34">
        <f>SUM(一般接種!E34+一般接種!H34+一般接種!K34+一般接種!N34+医療従事者等!D32)</f>
        <v>4374038</v>
      </c>
      <c r="F35" s="31">
        <f t="shared" si="1"/>
        <v>0.79187815972300801</v>
      </c>
      <c r="G35" s="29">
        <f t="shared" si="7"/>
        <v>3095225</v>
      </c>
      <c r="H35" s="31">
        <f t="shared" si="4"/>
        <v>0.5603611758582453</v>
      </c>
      <c r="I35" s="35">
        <v>44387</v>
      </c>
      <c r="J35" s="35">
        <v>241386</v>
      </c>
      <c r="K35" s="35">
        <v>1006084</v>
      </c>
      <c r="L35" s="35">
        <v>1032021</v>
      </c>
      <c r="M35" s="35">
        <v>542057</v>
      </c>
      <c r="N35" s="35">
        <v>229290</v>
      </c>
      <c r="O35" s="35">
        <f t="shared" si="8"/>
        <v>40</v>
      </c>
      <c r="P35" s="65">
        <f t="shared" si="5"/>
        <v>7.241621217950169E-6</v>
      </c>
      <c r="Q35" s="35">
        <v>40</v>
      </c>
      <c r="S35" s="1">
        <v>5523625</v>
      </c>
    </row>
    <row r="36" spans="1:19" x14ac:dyDescent="0.45">
      <c r="A36" s="33" t="s">
        <v>42</v>
      </c>
      <c r="B36" s="32">
        <f t="shared" si="6"/>
        <v>2971686</v>
      </c>
      <c r="C36" s="34">
        <f>SUM(一般接種!D35+一般接種!G35+一般接種!J35+一般接種!M35+医療従事者等!C33)</f>
        <v>1092985</v>
      </c>
      <c r="D36" s="30">
        <f t="shared" si="0"/>
        <v>0.81278597556849319</v>
      </c>
      <c r="E36" s="34">
        <f>SUM(一般接種!E35+一般接種!H35+一般接種!K35+一般接種!N35+医療従事者等!D33)</f>
        <v>1081326</v>
      </c>
      <c r="F36" s="31">
        <f t="shared" si="1"/>
        <v>0.80411589163398989</v>
      </c>
      <c r="G36" s="29">
        <f t="shared" si="7"/>
        <v>797312</v>
      </c>
      <c r="H36" s="31">
        <f t="shared" si="4"/>
        <v>0.59291208182405652</v>
      </c>
      <c r="I36" s="35">
        <v>7529</v>
      </c>
      <c r="J36" s="35">
        <v>54055</v>
      </c>
      <c r="K36" s="35">
        <v>306870</v>
      </c>
      <c r="L36" s="35">
        <v>253132</v>
      </c>
      <c r="M36" s="35">
        <v>130503</v>
      </c>
      <c r="N36" s="35">
        <v>45223</v>
      </c>
      <c r="O36" s="35">
        <f t="shared" si="8"/>
        <v>63</v>
      </c>
      <c r="P36" s="65">
        <f t="shared" si="5"/>
        <v>4.6849239889673757E-5</v>
      </c>
      <c r="Q36" s="35">
        <v>63</v>
      </c>
      <c r="S36" s="1">
        <v>1344739</v>
      </c>
    </row>
    <row r="37" spans="1:19" x14ac:dyDescent="0.45">
      <c r="A37" s="33" t="s">
        <v>43</v>
      </c>
      <c r="B37" s="32">
        <f t="shared" si="6"/>
        <v>2058590</v>
      </c>
      <c r="C37" s="34">
        <f>SUM(一般接種!D36+一般接種!G36+一般接種!J36+一般接種!M36+医療従事者等!C34)</f>
        <v>749281</v>
      </c>
      <c r="D37" s="30">
        <f t="shared" si="0"/>
        <v>0.7933668067155708</v>
      </c>
      <c r="E37" s="34">
        <f>SUM(一般接種!E36+一般接種!H36+一般接種!K36+一般接種!N36+医療従事者等!D34)</f>
        <v>739775</v>
      </c>
      <c r="F37" s="31">
        <f t="shared" si="1"/>
        <v>0.78330149761973333</v>
      </c>
      <c r="G37" s="29">
        <f t="shared" si="7"/>
        <v>569533</v>
      </c>
      <c r="H37" s="31">
        <f t="shared" si="4"/>
        <v>0.60304288715333665</v>
      </c>
      <c r="I37" s="35">
        <v>7665</v>
      </c>
      <c r="J37" s="35">
        <v>44712</v>
      </c>
      <c r="K37" s="35">
        <v>211618</v>
      </c>
      <c r="L37" s="35">
        <v>196150</v>
      </c>
      <c r="M37" s="35">
        <v>83030</v>
      </c>
      <c r="N37" s="35">
        <v>26358</v>
      </c>
      <c r="O37" s="35">
        <f t="shared" si="8"/>
        <v>1</v>
      </c>
      <c r="P37" s="65">
        <f t="shared" si="5"/>
        <v>1.0588374811526928E-6</v>
      </c>
      <c r="Q37" s="35">
        <v>1</v>
      </c>
      <c r="S37" s="1">
        <v>944432</v>
      </c>
    </row>
    <row r="38" spans="1:19" x14ac:dyDescent="0.45">
      <c r="A38" s="33" t="s">
        <v>44</v>
      </c>
      <c r="B38" s="32">
        <f t="shared" si="6"/>
        <v>1209999</v>
      </c>
      <c r="C38" s="34">
        <f>SUM(一般接種!D37+一般接種!G37+一般接種!J37+一般接種!M37+医療従事者等!C35)</f>
        <v>443115</v>
      </c>
      <c r="D38" s="30">
        <f t="shared" si="0"/>
        <v>0.79584150520485353</v>
      </c>
      <c r="E38" s="34">
        <f>SUM(一般接種!E37+一般接種!H37+一般接種!K37+一般接種!N37+医療従事者等!D35)</f>
        <v>436971</v>
      </c>
      <c r="F38" s="31">
        <f t="shared" si="1"/>
        <v>0.78480678462897913</v>
      </c>
      <c r="G38" s="29">
        <f t="shared" si="7"/>
        <v>329905</v>
      </c>
      <c r="H38" s="31">
        <f t="shared" si="4"/>
        <v>0.59251456568747884</v>
      </c>
      <c r="I38" s="35">
        <v>4893</v>
      </c>
      <c r="J38" s="35">
        <v>23056</v>
      </c>
      <c r="K38" s="35">
        <v>108068</v>
      </c>
      <c r="L38" s="35">
        <v>110406</v>
      </c>
      <c r="M38" s="35">
        <v>59579</v>
      </c>
      <c r="N38" s="35">
        <v>23903</v>
      </c>
      <c r="O38" s="35">
        <f t="shared" si="8"/>
        <v>8</v>
      </c>
      <c r="P38" s="65">
        <f t="shared" si="5"/>
        <v>1.4368125749836563E-5</v>
      </c>
      <c r="Q38" s="35">
        <v>8</v>
      </c>
      <c r="S38" s="1">
        <v>556788</v>
      </c>
    </row>
    <row r="39" spans="1:19" x14ac:dyDescent="0.45">
      <c r="A39" s="33" t="s">
        <v>45</v>
      </c>
      <c r="B39" s="32">
        <f t="shared" si="6"/>
        <v>1529457</v>
      </c>
      <c r="C39" s="34">
        <f>SUM(一般接種!D38+一般接種!G38+一般接種!J38+一般接種!M38+医療従事者等!C36)</f>
        <v>562749</v>
      </c>
      <c r="D39" s="30">
        <f t="shared" si="0"/>
        <v>0.83640971143627896</v>
      </c>
      <c r="E39" s="34">
        <f>SUM(一般接種!E38+一般接種!H38+一般接種!K38+一般接種!N38+医療従事者等!D36)</f>
        <v>552587</v>
      </c>
      <c r="F39" s="31">
        <f t="shared" si="1"/>
        <v>0.82130600536551657</v>
      </c>
      <c r="G39" s="29">
        <f t="shared" si="7"/>
        <v>414103</v>
      </c>
      <c r="H39" s="31">
        <f t="shared" si="4"/>
        <v>0.61547825182256644</v>
      </c>
      <c r="I39" s="35">
        <v>4863</v>
      </c>
      <c r="J39" s="35">
        <v>30242</v>
      </c>
      <c r="K39" s="35">
        <v>111226</v>
      </c>
      <c r="L39" s="35">
        <v>142382</v>
      </c>
      <c r="M39" s="35">
        <v>81502</v>
      </c>
      <c r="N39" s="35">
        <v>43888</v>
      </c>
      <c r="O39" s="35">
        <f t="shared" si="8"/>
        <v>18</v>
      </c>
      <c r="P39" s="65">
        <f t="shared" si="5"/>
        <v>2.6753267985999124E-5</v>
      </c>
      <c r="Q39" s="35">
        <v>18</v>
      </c>
      <c r="S39" s="1">
        <v>672815</v>
      </c>
    </row>
    <row r="40" spans="1:19" x14ac:dyDescent="0.45">
      <c r="A40" s="33" t="s">
        <v>46</v>
      </c>
      <c r="B40" s="32">
        <f t="shared" si="6"/>
        <v>4079638</v>
      </c>
      <c r="C40" s="34">
        <f>SUM(一般接種!D39+一般接種!G39+一般接種!J39+一般接種!M39+医療従事者等!C37)</f>
        <v>1512471</v>
      </c>
      <c r="D40" s="30">
        <f t="shared" si="0"/>
        <v>0.79864726361039839</v>
      </c>
      <c r="E40" s="34">
        <f>SUM(一般接種!E39+一般接種!H39+一般接種!K39+一般接種!N39+医療従事者等!D37)</f>
        <v>1481446</v>
      </c>
      <c r="F40" s="31">
        <f t="shared" si="1"/>
        <v>0.78226478001004329</v>
      </c>
      <c r="G40" s="29">
        <f t="shared" si="7"/>
        <v>1085662</v>
      </c>
      <c r="H40" s="31">
        <f t="shared" si="4"/>
        <v>0.57327445319995707</v>
      </c>
      <c r="I40" s="35">
        <v>21839</v>
      </c>
      <c r="J40" s="35">
        <v>137845</v>
      </c>
      <c r="K40" s="35">
        <v>361868</v>
      </c>
      <c r="L40" s="35">
        <v>317587</v>
      </c>
      <c r="M40" s="35">
        <v>163162</v>
      </c>
      <c r="N40" s="35">
        <v>83361</v>
      </c>
      <c r="O40" s="35">
        <f t="shared" si="8"/>
        <v>59</v>
      </c>
      <c r="P40" s="65">
        <f t="shared" si="5"/>
        <v>3.1154441012762232E-5</v>
      </c>
      <c r="Q40" s="35">
        <v>59</v>
      </c>
      <c r="S40" s="1">
        <v>1893791</v>
      </c>
    </row>
    <row r="41" spans="1:19" x14ac:dyDescent="0.45">
      <c r="A41" s="33" t="s">
        <v>47</v>
      </c>
      <c r="B41" s="32">
        <f t="shared" si="6"/>
        <v>6073966</v>
      </c>
      <c r="C41" s="34">
        <f>SUM(一般接種!D40+一般接種!G40+一般接種!J40+一般接種!M40+医療従事者等!C38)</f>
        <v>2240703</v>
      </c>
      <c r="D41" s="30">
        <f t="shared" si="0"/>
        <v>0.79671337948317345</v>
      </c>
      <c r="E41" s="34">
        <f>SUM(一般接種!E40+一般接種!H40+一般接種!K40+一般接種!N40+医療従事者等!D38)</f>
        <v>2210869</v>
      </c>
      <c r="F41" s="31">
        <f t="shared" si="1"/>
        <v>0.78610548233504585</v>
      </c>
      <c r="G41" s="29">
        <f t="shared" si="7"/>
        <v>1622378</v>
      </c>
      <c r="H41" s="31">
        <f t="shared" si="4"/>
        <v>0.5768592531804313</v>
      </c>
      <c r="I41" s="35">
        <v>22372</v>
      </c>
      <c r="J41" s="35">
        <v>121048</v>
      </c>
      <c r="K41" s="35">
        <v>544499</v>
      </c>
      <c r="L41" s="35">
        <v>531427</v>
      </c>
      <c r="M41" s="35">
        <v>291154</v>
      </c>
      <c r="N41" s="35">
        <v>111878</v>
      </c>
      <c r="O41" s="35">
        <f t="shared" si="8"/>
        <v>16</v>
      </c>
      <c r="P41" s="65">
        <f t="shared" si="5"/>
        <v>5.6890244140927094E-6</v>
      </c>
      <c r="Q41" s="35">
        <v>16</v>
      </c>
      <c r="S41" s="1">
        <v>2812433</v>
      </c>
    </row>
    <row r="42" spans="1:19" x14ac:dyDescent="0.45">
      <c r="A42" s="33" t="s">
        <v>48</v>
      </c>
      <c r="B42" s="32">
        <f t="shared" si="6"/>
        <v>3077011</v>
      </c>
      <c r="C42" s="34">
        <f>SUM(一般接種!D41+一般接種!G41+一般接種!J41+一般接種!M41+医療従事者等!C39)</f>
        <v>1119762</v>
      </c>
      <c r="D42" s="30">
        <f t="shared" si="0"/>
        <v>0.8257162029628865</v>
      </c>
      <c r="E42" s="34">
        <f>SUM(一般接種!E41+一般接種!H41+一般接種!K41+一般接種!N41+医療従事者等!D39)</f>
        <v>1095673</v>
      </c>
      <c r="F42" s="31">
        <f t="shared" si="1"/>
        <v>0.80795289467668552</v>
      </c>
      <c r="G42" s="29">
        <f t="shared" si="7"/>
        <v>861237</v>
      </c>
      <c r="H42" s="31">
        <f t="shared" si="4"/>
        <v>0.63507901276445122</v>
      </c>
      <c r="I42" s="35">
        <v>44715</v>
      </c>
      <c r="J42" s="35">
        <v>46587</v>
      </c>
      <c r="K42" s="35">
        <v>286733</v>
      </c>
      <c r="L42" s="35">
        <v>309527</v>
      </c>
      <c r="M42" s="35">
        <v>133473</v>
      </c>
      <c r="N42" s="35">
        <v>40202</v>
      </c>
      <c r="O42" s="35">
        <f t="shared" si="8"/>
        <v>339</v>
      </c>
      <c r="P42" s="65">
        <f t="shared" si="5"/>
        <v>2.4997972140903022E-4</v>
      </c>
      <c r="Q42" s="35">
        <v>339</v>
      </c>
      <c r="S42" s="1">
        <v>1356110</v>
      </c>
    </row>
    <row r="43" spans="1:19" x14ac:dyDescent="0.45">
      <c r="A43" s="33" t="s">
        <v>49</v>
      </c>
      <c r="B43" s="32">
        <f t="shared" si="6"/>
        <v>1639645</v>
      </c>
      <c r="C43" s="34">
        <f>SUM(一般接種!D42+一般接種!G42+一般接種!J42+一般接種!M42+医療従事者等!C40)</f>
        <v>598901</v>
      </c>
      <c r="D43" s="30">
        <f t="shared" si="0"/>
        <v>0.81488783575458978</v>
      </c>
      <c r="E43" s="34">
        <f>SUM(一般接種!E42+一般接種!H42+一般接種!K42+一般接種!N42+医療従事者等!D40)</f>
        <v>591181</v>
      </c>
      <c r="F43" s="31">
        <f t="shared" si="1"/>
        <v>0.80438370553603045</v>
      </c>
      <c r="G43" s="29">
        <f t="shared" si="7"/>
        <v>449561</v>
      </c>
      <c r="H43" s="31">
        <f t="shared" si="4"/>
        <v>0.61169006284789829</v>
      </c>
      <c r="I43" s="35">
        <v>7897</v>
      </c>
      <c r="J43" s="35">
        <v>39567</v>
      </c>
      <c r="K43" s="35">
        <v>150400</v>
      </c>
      <c r="L43" s="35">
        <v>159574</v>
      </c>
      <c r="M43" s="35">
        <v>67018</v>
      </c>
      <c r="N43" s="35">
        <v>25105</v>
      </c>
      <c r="O43" s="35">
        <f t="shared" si="8"/>
        <v>2</v>
      </c>
      <c r="P43" s="65">
        <f t="shared" si="5"/>
        <v>2.7212772586941405E-6</v>
      </c>
      <c r="Q43" s="35">
        <v>2</v>
      </c>
      <c r="S43" s="1">
        <v>734949</v>
      </c>
    </row>
    <row r="44" spans="1:19" x14ac:dyDescent="0.45">
      <c r="A44" s="33" t="s">
        <v>50</v>
      </c>
      <c r="B44" s="32">
        <f t="shared" si="6"/>
        <v>2120971</v>
      </c>
      <c r="C44" s="34">
        <f>SUM(一般接種!D43+一般接種!G43+一般接種!J43+一般接種!M43+医療従事者等!C41)</f>
        <v>778623</v>
      </c>
      <c r="D44" s="30">
        <f t="shared" si="0"/>
        <v>0.79949296434116168</v>
      </c>
      <c r="E44" s="34">
        <f>SUM(一般接種!E43+一般接種!H43+一般接種!K43+一般接種!N43+医療従事者等!D41)</f>
        <v>769433</v>
      </c>
      <c r="F44" s="31">
        <f t="shared" si="1"/>
        <v>0.79005663849117358</v>
      </c>
      <c r="G44" s="29">
        <f t="shared" si="7"/>
        <v>572880</v>
      </c>
      <c r="H44" s="31">
        <f t="shared" si="4"/>
        <v>0.58823529411764708</v>
      </c>
      <c r="I44" s="35">
        <v>9379</v>
      </c>
      <c r="J44" s="35">
        <v>48135</v>
      </c>
      <c r="K44" s="35">
        <v>170583</v>
      </c>
      <c r="L44" s="35">
        <v>186784</v>
      </c>
      <c r="M44" s="35">
        <v>113522</v>
      </c>
      <c r="N44" s="35">
        <v>44477</v>
      </c>
      <c r="O44" s="35">
        <f t="shared" si="8"/>
        <v>35</v>
      </c>
      <c r="P44" s="65">
        <f t="shared" si="5"/>
        <v>3.5938128917256055E-5</v>
      </c>
      <c r="Q44" s="35">
        <v>35</v>
      </c>
      <c r="S44" s="1">
        <v>973896</v>
      </c>
    </row>
    <row r="45" spans="1:19" x14ac:dyDescent="0.45">
      <c r="A45" s="33" t="s">
        <v>51</v>
      </c>
      <c r="B45" s="32">
        <f t="shared" si="6"/>
        <v>3041382</v>
      </c>
      <c r="C45" s="34">
        <f>SUM(一般接種!D44+一般接種!G44+一般接種!J44+一般接種!M44+医療従事者等!C42)</f>
        <v>1112469</v>
      </c>
      <c r="D45" s="30">
        <f t="shared" si="0"/>
        <v>0.82027238963618709</v>
      </c>
      <c r="E45" s="34">
        <f>SUM(一般接種!E44+一般接種!H44+一般接種!K44+一般接種!N44+医療従事者等!D42)</f>
        <v>1100025</v>
      </c>
      <c r="F45" s="31">
        <f t="shared" si="1"/>
        <v>0.81109688037109051</v>
      </c>
      <c r="G45" s="29">
        <f t="shared" si="7"/>
        <v>828790</v>
      </c>
      <c r="H45" s="31">
        <f t="shared" si="4"/>
        <v>0.61110336899866469</v>
      </c>
      <c r="I45" s="35">
        <v>12470</v>
      </c>
      <c r="J45" s="35">
        <v>58331</v>
      </c>
      <c r="K45" s="35">
        <v>278382</v>
      </c>
      <c r="L45" s="35">
        <v>271095</v>
      </c>
      <c r="M45" s="35">
        <v>141142</v>
      </c>
      <c r="N45" s="35">
        <v>67370</v>
      </c>
      <c r="O45" s="35">
        <f t="shared" si="8"/>
        <v>98</v>
      </c>
      <c r="P45" s="65">
        <f t="shared" si="5"/>
        <v>7.2259716166784269E-5</v>
      </c>
      <c r="Q45" s="35">
        <v>98</v>
      </c>
      <c r="S45" s="1">
        <v>1356219</v>
      </c>
    </row>
    <row r="46" spans="1:19" x14ac:dyDescent="0.45">
      <c r="A46" s="33" t="s">
        <v>52</v>
      </c>
      <c r="B46" s="32">
        <f t="shared" si="6"/>
        <v>1536490</v>
      </c>
      <c r="C46" s="34">
        <f>SUM(一般接種!D45+一般接種!G45+一般接種!J45+一般接種!M45+医療従事者等!C43)</f>
        <v>564853</v>
      </c>
      <c r="D46" s="30">
        <f t="shared" si="0"/>
        <v>0.80558982382228483</v>
      </c>
      <c r="E46" s="34">
        <f>SUM(一般接種!E45+一般接種!H45+一般接種!K45+一般接種!N45+医療従事者等!D43)</f>
        <v>556825</v>
      </c>
      <c r="F46" s="31">
        <f t="shared" si="1"/>
        <v>0.79414034031835501</v>
      </c>
      <c r="G46" s="29">
        <f t="shared" si="7"/>
        <v>414775</v>
      </c>
      <c r="H46" s="31">
        <f t="shared" si="4"/>
        <v>0.5915495167342445</v>
      </c>
      <c r="I46" s="35">
        <v>10588</v>
      </c>
      <c r="J46" s="35">
        <v>33435</v>
      </c>
      <c r="K46" s="35">
        <v>140834</v>
      </c>
      <c r="L46" s="35">
        <v>125071</v>
      </c>
      <c r="M46" s="35">
        <v>73183</v>
      </c>
      <c r="N46" s="35">
        <v>31664</v>
      </c>
      <c r="O46" s="35">
        <f t="shared" si="8"/>
        <v>37</v>
      </c>
      <c r="P46" s="65">
        <f t="shared" si="5"/>
        <v>5.2769169113777462E-5</v>
      </c>
      <c r="Q46" s="35">
        <v>37</v>
      </c>
      <c r="S46" s="1">
        <v>701167</v>
      </c>
    </row>
    <row r="47" spans="1:19" x14ac:dyDescent="0.45">
      <c r="A47" s="33" t="s">
        <v>53</v>
      </c>
      <c r="B47" s="32">
        <f t="shared" si="6"/>
        <v>11062224</v>
      </c>
      <c r="C47" s="34">
        <f>SUM(一般接種!D46+一般接種!G46+一般接種!J46+一般接種!M46+医療従事者等!C44)</f>
        <v>4130461</v>
      </c>
      <c r="D47" s="30">
        <f t="shared" si="0"/>
        <v>0.80607415444842778</v>
      </c>
      <c r="E47" s="34">
        <f>SUM(一般接種!E46+一般接種!H46+一般接種!K46+一般接種!N46+医療従事者等!D44)</f>
        <v>4044290</v>
      </c>
      <c r="F47" s="31">
        <f t="shared" si="1"/>
        <v>0.78925757732471791</v>
      </c>
      <c r="G47" s="29">
        <f t="shared" si="7"/>
        <v>2887448</v>
      </c>
      <c r="H47" s="31">
        <f t="shared" si="4"/>
        <v>0.56349574662823443</v>
      </c>
      <c r="I47" s="35">
        <v>43364</v>
      </c>
      <c r="J47" s="35">
        <v>228198</v>
      </c>
      <c r="K47" s="35">
        <v>926723</v>
      </c>
      <c r="L47" s="35">
        <v>1020525</v>
      </c>
      <c r="M47" s="35">
        <v>488497</v>
      </c>
      <c r="N47" s="35">
        <v>180141</v>
      </c>
      <c r="O47" s="35">
        <f t="shared" si="8"/>
        <v>25</v>
      </c>
      <c r="P47" s="65">
        <f t="shared" si="5"/>
        <v>4.8788389143997954E-6</v>
      </c>
      <c r="Q47" s="35">
        <v>25</v>
      </c>
      <c r="S47" s="1">
        <v>5124170</v>
      </c>
    </row>
    <row r="48" spans="1:19" x14ac:dyDescent="0.45">
      <c r="A48" s="33" t="s">
        <v>54</v>
      </c>
      <c r="B48" s="32">
        <f t="shared" si="6"/>
        <v>1775123</v>
      </c>
      <c r="C48" s="34">
        <f>SUM(一般接種!D47+一般接種!G47+一般接種!J47+一般接種!M47+医療従事者等!C45)</f>
        <v>656904</v>
      </c>
      <c r="D48" s="30">
        <f t="shared" si="0"/>
        <v>0.80284323814319336</v>
      </c>
      <c r="E48" s="34">
        <f>SUM(一般接種!E47+一般接種!H47+一般接種!K47+一般接種!N47+医療従事者等!D45)</f>
        <v>648172</v>
      </c>
      <c r="F48" s="31">
        <f t="shared" si="1"/>
        <v>0.79217131780861427</v>
      </c>
      <c r="G48" s="29">
        <f t="shared" si="7"/>
        <v>470025</v>
      </c>
      <c r="H48" s="31">
        <f t="shared" si="4"/>
        <v>0.57444678827995332</v>
      </c>
      <c r="I48" s="35">
        <v>8391</v>
      </c>
      <c r="J48" s="35">
        <v>56440</v>
      </c>
      <c r="K48" s="35">
        <v>165332</v>
      </c>
      <c r="L48" s="35">
        <v>146351</v>
      </c>
      <c r="M48" s="35">
        <v>62757</v>
      </c>
      <c r="N48" s="35">
        <v>30754</v>
      </c>
      <c r="O48" s="35">
        <f t="shared" si="8"/>
        <v>22</v>
      </c>
      <c r="P48" s="65">
        <f t="shared" si="5"/>
        <v>2.6887568410529171E-5</v>
      </c>
      <c r="Q48" s="35">
        <v>22</v>
      </c>
      <c r="S48" s="1">
        <v>818222</v>
      </c>
    </row>
    <row r="49" spans="1:19" x14ac:dyDescent="0.45">
      <c r="A49" s="33" t="s">
        <v>55</v>
      </c>
      <c r="B49" s="32">
        <f t="shared" si="6"/>
        <v>3012207</v>
      </c>
      <c r="C49" s="34">
        <f>SUM(一般接種!D48+一般接種!G48+一般接種!J48+一般接種!M48+医療従事者等!C46)</f>
        <v>1097921</v>
      </c>
      <c r="D49" s="30">
        <f t="shared" si="0"/>
        <v>0.82183529475170258</v>
      </c>
      <c r="E49" s="34">
        <f>SUM(一般接種!E48+一般接種!H48+一般接種!K48+一般接種!N48+医療従事者等!D46)</f>
        <v>1079198</v>
      </c>
      <c r="F49" s="31">
        <f t="shared" si="1"/>
        <v>0.80782042280405231</v>
      </c>
      <c r="G49" s="29">
        <f t="shared" si="7"/>
        <v>835044</v>
      </c>
      <c r="H49" s="31">
        <f t="shared" si="4"/>
        <v>0.625061941497285</v>
      </c>
      <c r="I49" s="35">
        <v>14775</v>
      </c>
      <c r="J49" s="35">
        <v>65676</v>
      </c>
      <c r="K49" s="35">
        <v>275899</v>
      </c>
      <c r="L49" s="35">
        <v>301350</v>
      </c>
      <c r="M49" s="35">
        <v>131367</v>
      </c>
      <c r="N49" s="35">
        <v>45977</v>
      </c>
      <c r="O49" s="35">
        <f t="shared" si="8"/>
        <v>44</v>
      </c>
      <c r="P49" s="65">
        <f t="shared" si="5"/>
        <v>3.2935660187823086E-5</v>
      </c>
      <c r="Q49" s="35">
        <v>44</v>
      </c>
      <c r="S49" s="1">
        <v>1335938</v>
      </c>
    </row>
    <row r="50" spans="1:19" x14ac:dyDescent="0.45">
      <c r="A50" s="33" t="s">
        <v>56</v>
      </c>
      <c r="B50" s="32">
        <f t="shared" si="6"/>
        <v>4000146</v>
      </c>
      <c r="C50" s="34">
        <f>SUM(一般接種!D49+一般接種!G49+一般接種!J49+一般接種!M49+医療従事者等!C47)</f>
        <v>1457652</v>
      </c>
      <c r="D50" s="30">
        <f t="shared" si="0"/>
        <v>0.82884948355125676</v>
      </c>
      <c r="E50" s="34">
        <f>SUM(一般接種!E49+一般接種!H49+一般接種!K49+一般接種!N49+医療従事者等!D47)</f>
        <v>1438665</v>
      </c>
      <c r="F50" s="31">
        <f t="shared" si="1"/>
        <v>0.81805310338357085</v>
      </c>
      <c r="G50" s="29">
        <f t="shared" si="7"/>
        <v>1103793</v>
      </c>
      <c r="H50" s="31">
        <f t="shared" si="4"/>
        <v>0.62763832382317064</v>
      </c>
      <c r="I50" s="35">
        <v>20982</v>
      </c>
      <c r="J50" s="35">
        <v>77728</v>
      </c>
      <c r="K50" s="35">
        <v>343962</v>
      </c>
      <c r="L50" s="35">
        <v>429131</v>
      </c>
      <c r="M50" s="35">
        <v>175667</v>
      </c>
      <c r="N50" s="35">
        <v>56323</v>
      </c>
      <c r="O50" s="35">
        <f t="shared" si="8"/>
        <v>36</v>
      </c>
      <c r="P50" s="65">
        <f t="shared" si="5"/>
        <v>2.047030526342724E-5</v>
      </c>
      <c r="Q50" s="35">
        <v>36</v>
      </c>
      <c r="S50" s="1">
        <v>1758645</v>
      </c>
    </row>
    <row r="51" spans="1:19" x14ac:dyDescent="0.45">
      <c r="A51" s="33" t="s">
        <v>57</v>
      </c>
      <c r="B51" s="32">
        <f t="shared" si="6"/>
        <v>2509642</v>
      </c>
      <c r="C51" s="34">
        <f>SUM(一般接種!D50+一般接種!G50+一般接種!J50+一般接種!M50+医療従事者等!C48)</f>
        <v>924330</v>
      </c>
      <c r="D51" s="30">
        <f t="shared" si="0"/>
        <v>0.80957940548688367</v>
      </c>
      <c r="E51" s="34">
        <f>SUM(一般接種!E50+一般接種!H50+一般接種!K50+一般接種!N50+医療従事者等!D48)</f>
        <v>908305</v>
      </c>
      <c r="F51" s="31">
        <f t="shared" si="1"/>
        <v>0.79554382298612381</v>
      </c>
      <c r="G51" s="29">
        <f t="shared" si="7"/>
        <v>676920</v>
      </c>
      <c r="H51" s="31">
        <f t="shared" si="4"/>
        <v>0.5928840253612685</v>
      </c>
      <c r="I51" s="35">
        <v>19315</v>
      </c>
      <c r="J51" s="35">
        <v>50711</v>
      </c>
      <c r="K51" s="35">
        <v>216329</v>
      </c>
      <c r="L51" s="35">
        <v>218508</v>
      </c>
      <c r="M51" s="35">
        <v>116127</v>
      </c>
      <c r="N51" s="35">
        <v>55930</v>
      </c>
      <c r="O51" s="35">
        <f t="shared" si="8"/>
        <v>87</v>
      </c>
      <c r="P51" s="65">
        <f t="shared" si="5"/>
        <v>7.6199418256855101E-5</v>
      </c>
      <c r="Q51" s="35">
        <v>87</v>
      </c>
      <c r="S51" s="1">
        <v>1141741</v>
      </c>
    </row>
    <row r="52" spans="1:19" x14ac:dyDescent="0.45">
      <c r="A52" s="33" t="s">
        <v>58</v>
      </c>
      <c r="B52" s="32">
        <f t="shared" si="6"/>
        <v>2358872</v>
      </c>
      <c r="C52" s="34">
        <f>SUM(一般接種!D51+一般接種!G51+一般接種!J51+一般接種!M51+医療従事者等!C49)</f>
        <v>869211</v>
      </c>
      <c r="D52" s="30">
        <f t="shared" si="0"/>
        <v>0.79946488405054628</v>
      </c>
      <c r="E52" s="34">
        <f>SUM(一般接種!E51+一般接種!H51+一般接種!K51+一般接種!N51+医療従事者等!D49)</f>
        <v>856033</v>
      </c>
      <c r="F52" s="31">
        <f t="shared" si="1"/>
        <v>0.78734429625078528</v>
      </c>
      <c r="G52" s="29">
        <f t="shared" si="7"/>
        <v>633525</v>
      </c>
      <c r="H52" s="31">
        <f t="shared" si="4"/>
        <v>0.58269049824279995</v>
      </c>
      <c r="I52" s="35">
        <v>10938</v>
      </c>
      <c r="J52" s="35">
        <v>46219</v>
      </c>
      <c r="K52" s="35">
        <v>186500</v>
      </c>
      <c r="L52" s="35">
        <v>215097</v>
      </c>
      <c r="M52" s="35">
        <v>121562</v>
      </c>
      <c r="N52" s="35">
        <v>53209</v>
      </c>
      <c r="O52" s="35">
        <f t="shared" si="8"/>
        <v>103</v>
      </c>
      <c r="P52" s="65">
        <f t="shared" si="5"/>
        <v>9.4735205901911345E-5</v>
      </c>
      <c r="Q52" s="35">
        <v>103</v>
      </c>
      <c r="S52" s="1">
        <v>1087241</v>
      </c>
    </row>
    <row r="53" spans="1:19" x14ac:dyDescent="0.45">
      <c r="A53" s="33" t="s">
        <v>59</v>
      </c>
      <c r="B53" s="32">
        <f t="shared" si="6"/>
        <v>3585509</v>
      </c>
      <c r="C53" s="34">
        <f>SUM(一般接種!D52+一般接種!G52+一般接種!J52+一般接種!M52+医療従事者等!C50)</f>
        <v>1318403</v>
      </c>
      <c r="D53" s="30">
        <f t="shared" si="0"/>
        <v>0.8150782959313565</v>
      </c>
      <c r="E53" s="34">
        <f>SUM(一般接種!E52+一般接種!H52+一般接種!K52+一般接種!N52+医療従事者等!D50)</f>
        <v>1292994</v>
      </c>
      <c r="F53" s="31">
        <f t="shared" si="1"/>
        <v>0.7993696511381333</v>
      </c>
      <c r="G53" s="29">
        <f t="shared" si="7"/>
        <v>974042</v>
      </c>
      <c r="H53" s="31">
        <f t="shared" si="4"/>
        <v>0.60218347009645035</v>
      </c>
      <c r="I53" s="35">
        <v>17253</v>
      </c>
      <c r="J53" s="35">
        <v>70645</v>
      </c>
      <c r="K53" s="35">
        <v>341850</v>
      </c>
      <c r="L53" s="35">
        <v>301566</v>
      </c>
      <c r="M53" s="35">
        <v>170171</v>
      </c>
      <c r="N53" s="35">
        <v>72557</v>
      </c>
      <c r="O53" s="35">
        <f t="shared" si="8"/>
        <v>70</v>
      </c>
      <c r="P53" s="65">
        <f t="shared" si="5"/>
        <v>4.3276206679744327E-5</v>
      </c>
      <c r="Q53" s="35">
        <v>70</v>
      </c>
      <c r="S53" s="1">
        <v>1617517</v>
      </c>
    </row>
    <row r="54" spans="1:19" x14ac:dyDescent="0.45">
      <c r="A54" s="33" t="s">
        <v>60</v>
      </c>
      <c r="B54" s="32">
        <f t="shared" si="6"/>
        <v>2738196</v>
      </c>
      <c r="C54" s="34">
        <f>SUM(一般接種!D53+一般接種!G53+一般接種!J53+一般接種!M53+医療従事者等!C51)</f>
        <v>1056774</v>
      </c>
      <c r="D54" s="37">
        <f t="shared" si="0"/>
        <v>0.71157578051037018</v>
      </c>
      <c r="E54" s="34">
        <f>SUM(一般接種!E53+一般接種!H53+一般接種!K53+一般接種!N53+医療従事者等!D51)</f>
        <v>1034539</v>
      </c>
      <c r="F54" s="31">
        <f t="shared" si="1"/>
        <v>0.69660390622159318</v>
      </c>
      <c r="G54" s="29">
        <f t="shared" si="7"/>
        <v>646878</v>
      </c>
      <c r="H54" s="31">
        <f t="shared" si="4"/>
        <v>0.43557346958288834</v>
      </c>
      <c r="I54" s="35">
        <v>17080</v>
      </c>
      <c r="J54" s="35">
        <v>57946</v>
      </c>
      <c r="K54" s="35">
        <v>210361</v>
      </c>
      <c r="L54" s="35">
        <v>190277</v>
      </c>
      <c r="M54" s="35">
        <v>117084</v>
      </c>
      <c r="N54" s="35">
        <v>54130</v>
      </c>
      <c r="O54" s="35">
        <f t="shared" si="8"/>
        <v>5</v>
      </c>
      <c r="P54" s="65">
        <f t="shared" si="5"/>
        <v>3.366735841865764E-6</v>
      </c>
      <c r="Q54" s="35">
        <v>5</v>
      </c>
      <c r="S54" s="1">
        <v>1485118</v>
      </c>
    </row>
    <row r="55" spans="1:19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9" x14ac:dyDescent="0.45">
      <c r="A56" s="95" t="s">
        <v>110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</row>
    <row r="57" spans="1:19" x14ac:dyDescent="0.45">
      <c r="A57" s="22" t="s">
        <v>111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9" x14ac:dyDescent="0.45">
      <c r="A58" s="22" t="s">
        <v>112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9" x14ac:dyDescent="0.45">
      <c r="A59" s="24" t="s">
        <v>113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9" x14ac:dyDescent="0.45">
      <c r="A60" s="95" t="s">
        <v>114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</row>
    <row r="61" spans="1:19" x14ac:dyDescent="0.45">
      <c r="A61" s="24" t="s">
        <v>115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N4"/>
    <mergeCell ref="I6:N6"/>
    <mergeCell ref="B3:Q3"/>
    <mergeCell ref="O4:Q4"/>
  </mergeCells>
  <phoneticPr fontId="2"/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I15" sqref="I15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20" t="str">
        <f>'進捗状況 (都道府県別)'!H3</f>
        <v>（5月31日公表時点）</v>
      </c>
      <c r="U2" s="120"/>
    </row>
    <row r="3" spans="1:23" ht="37.5" customHeight="1" x14ac:dyDescent="0.45">
      <c r="A3" s="121" t="s">
        <v>3</v>
      </c>
      <c r="B3" s="134" t="s">
        <v>117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118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96</v>
      </c>
      <c r="E5" s="38" t="s">
        <v>97</v>
      </c>
      <c r="F5" s="38" t="s">
        <v>126</v>
      </c>
      <c r="G5" s="38" t="s">
        <v>96</v>
      </c>
      <c r="H5" s="38" t="s">
        <v>97</v>
      </c>
      <c r="I5" s="38" t="s">
        <v>126</v>
      </c>
      <c r="J5" s="38" t="s">
        <v>96</v>
      </c>
      <c r="K5" s="38" t="s">
        <v>97</v>
      </c>
      <c r="L5" s="68" t="s">
        <v>126</v>
      </c>
      <c r="M5" s="68" t="s">
        <v>96</v>
      </c>
      <c r="N5" s="68" t="s">
        <v>97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193193651</v>
      </c>
      <c r="C6" s="40">
        <f>SUM(C7:C53)</f>
        <v>160770123</v>
      </c>
      <c r="D6" s="40">
        <f>SUM(D7:D53)</f>
        <v>80725623</v>
      </c>
      <c r="E6" s="41">
        <f>SUM(E7:E53)</f>
        <v>80044500</v>
      </c>
      <c r="F6" s="41">
        <f t="shared" ref="F6:T6" si="0">SUM(F7:F53)</f>
        <v>32306105</v>
      </c>
      <c r="G6" s="41">
        <f>SUM(G7:G53)</f>
        <v>16204091</v>
      </c>
      <c r="H6" s="41">
        <f t="shared" ref="H6:N6" si="1">SUM(H7:H53)</f>
        <v>16102014</v>
      </c>
      <c r="I6" s="41">
        <f>SUM(I7:I53)</f>
        <v>117302</v>
      </c>
      <c r="J6" s="41">
        <f t="shared" si="1"/>
        <v>58623</v>
      </c>
      <c r="K6" s="41">
        <f t="shared" si="1"/>
        <v>58679</v>
      </c>
      <c r="L6" s="69">
        <f>SUM(L7:L53)</f>
        <v>121</v>
      </c>
      <c r="M6" s="69">
        <f t="shared" si="1"/>
        <v>114</v>
      </c>
      <c r="N6" s="69">
        <f t="shared" si="1"/>
        <v>7</v>
      </c>
      <c r="O6" s="42"/>
      <c r="P6" s="41">
        <f>SUM(P7:P53)</f>
        <v>176323360</v>
      </c>
      <c r="Q6" s="43">
        <f>C6/P6</f>
        <v>0.91179139848514679</v>
      </c>
      <c r="R6" s="41">
        <f t="shared" si="0"/>
        <v>34260250</v>
      </c>
      <c r="S6" s="44">
        <f>F6/R6</f>
        <v>0.94296174137666833</v>
      </c>
      <c r="T6" s="41">
        <f t="shared" si="0"/>
        <v>202040</v>
      </c>
      <c r="U6" s="44">
        <f>I6/T6</f>
        <v>0.58058800237576713</v>
      </c>
      <c r="V6" s="41">
        <f t="shared" ref="V6" si="2">SUM(V7:V53)</f>
        <v>37270</v>
      </c>
      <c r="W6" s="44">
        <f>K6/V6</f>
        <v>1.5744298363294875</v>
      </c>
    </row>
    <row r="7" spans="1:23" x14ac:dyDescent="0.45">
      <c r="A7" s="45" t="s">
        <v>14</v>
      </c>
      <c r="B7" s="40">
        <f>C7+F7+I7+L7</f>
        <v>7927397</v>
      </c>
      <c r="C7" s="40">
        <v>6429850</v>
      </c>
      <c r="D7" s="40">
        <v>3230714</v>
      </c>
      <c r="E7" s="41">
        <v>3199136</v>
      </c>
      <c r="F7" s="46">
        <v>1496689</v>
      </c>
      <c r="G7" s="41">
        <v>750354</v>
      </c>
      <c r="H7" s="41">
        <v>746335</v>
      </c>
      <c r="I7" s="41">
        <v>858</v>
      </c>
      <c r="J7" s="41">
        <v>421</v>
      </c>
      <c r="K7" s="41">
        <v>437</v>
      </c>
      <c r="L7" s="69">
        <v>0</v>
      </c>
      <c r="M7" s="69">
        <v>0</v>
      </c>
      <c r="N7" s="69">
        <v>0</v>
      </c>
      <c r="O7" s="42"/>
      <c r="P7" s="41">
        <v>7418960</v>
      </c>
      <c r="Q7" s="43">
        <v>0.86667807886819714</v>
      </c>
      <c r="R7" s="47">
        <v>1518200</v>
      </c>
      <c r="S7" s="43">
        <v>0.98583124752996976</v>
      </c>
      <c r="T7" s="41">
        <v>900</v>
      </c>
      <c r="U7" s="44">
        <v>0.95333333333333337</v>
      </c>
      <c r="V7" s="41">
        <v>750</v>
      </c>
      <c r="W7" s="44">
        <v>0</v>
      </c>
    </row>
    <row r="8" spans="1:23" x14ac:dyDescent="0.45">
      <c r="A8" s="45" t="s">
        <v>15</v>
      </c>
      <c r="B8" s="40">
        <f t="shared" ref="B8:B53" si="3">C8+F8+I8+L8</f>
        <v>2034656</v>
      </c>
      <c r="C8" s="40">
        <v>1843963</v>
      </c>
      <c r="D8" s="40">
        <v>926719</v>
      </c>
      <c r="E8" s="41">
        <v>917244</v>
      </c>
      <c r="F8" s="46">
        <v>188282</v>
      </c>
      <c r="G8" s="41">
        <v>94591</v>
      </c>
      <c r="H8" s="41">
        <v>93691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1914955</v>
      </c>
      <c r="Q8" s="43">
        <v>0.96292758837675041</v>
      </c>
      <c r="R8" s="47">
        <v>186500</v>
      </c>
      <c r="S8" s="43">
        <v>1.0095549597855229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f t="shared" si="3"/>
        <v>1956583</v>
      </c>
      <c r="C9" s="40">
        <v>1712101</v>
      </c>
      <c r="D9" s="40">
        <v>860539</v>
      </c>
      <c r="E9" s="41">
        <v>851562</v>
      </c>
      <c r="F9" s="46">
        <v>244388</v>
      </c>
      <c r="G9" s="41">
        <v>122655</v>
      </c>
      <c r="H9" s="41">
        <v>121733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1861585</v>
      </c>
      <c r="Q9" s="43">
        <v>0.9197006851688212</v>
      </c>
      <c r="R9" s="47">
        <v>227500</v>
      </c>
      <c r="S9" s="43">
        <v>1.0742329670329671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f t="shared" si="3"/>
        <v>3537340</v>
      </c>
      <c r="C10" s="40">
        <v>2795841</v>
      </c>
      <c r="D10" s="40">
        <v>1405382</v>
      </c>
      <c r="E10" s="41">
        <v>1390459</v>
      </c>
      <c r="F10" s="46">
        <v>741449</v>
      </c>
      <c r="G10" s="41">
        <v>371603</v>
      </c>
      <c r="H10" s="41">
        <v>369846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3139865</v>
      </c>
      <c r="Q10" s="43">
        <v>0.89043350589913894</v>
      </c>
      <c r="R10" s="47">
        <v>854400</v>
      </c>
      <c r="S10" s="43">
        <v>0.8678007958801498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f t="shared" si="3"/>
        <v>1581033</v>
      </c>
      <c r="C11" s="40">
        <v>1484793</v>
      </c>
      <c r="D11" s="40">
        <v>746670</v>
      </c>
      <c r="E11" s="41">
        <v>738123</v>
      </c>
      <c r="F11" s="46">
        <v>96178</v>
      </c>
      <c r="G11" s="41">
        <v>48400</v>
      </c>
      <c r="H11" s="41">
        <v>47778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1517855</v>
      </c>
      <c r="Q11" s="43">
        <v>0.97821794571945275</v>
      </c>
      <c r="R11" s="47">
        <v>87900</v>
      </c>
      <c r="S11" s="43">
        <v>1.0941751990898749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f t="shared" si="3"/>
        <v>1735945</v>
      </c>
      <c r="C12" s="40">
        <v>1658007</v>
      </c>
      <c r="D12" s="40">
        <v>832893</v>
      </c>
      <c r="E12" s="41">
        <v>825114</v>
      </c>
      <c r="F12" s="46">
        <v>77777</v>
      </c>
      <c r="G12" s="41">
        <v>38937</v>
      </c>
      <c r="H12" s="41">
        <v>38840</v>
      </c>
      <c r="I12" s="41">
        <v>161</v>
      </c>
      <c r="J12" s="41">
        <v>80</v>
      </c>
      <c r="K12" s="41">
        <v>81</v>
      </c>
      <c r="L12" s="69">
        <v>0</v>
      </c>
      <c r="M12" s="69">
        <v>0</v>
      </c>
      <c r="N12" s="69">
        <v>0</v>
      </c>
      <c r="O12" s="42"/>
      <c r="P12" s="41">
        <v>1722995</v>
      </c>
      <c r="Q12" s="43">
        <v>0.96228195670910244</v>
      </c>
      <c r="R12" s="47">
        <v>61700</v>
      </c>
      <c r="S12" s="43">
        <v>1.2605672609400325</v>
      </c>
      <c r="T12" s="41">
        <v>340</v>
      </c>
      <c r="U12" s="44">
        <v>0.47352941176470587</v>
      </c>
      <c r="V12" s="41">
        <v>140</v>
      </c>
      <c r="W12" s="44">
        <v>0</v>
      </c>
    </row>
    <row r="13" spans="1:23" x14ac:dyDescent="0.45">
      <c r="A13" s="45" t="s">
        <v>20</v>
      </c>
      <c r="B13" s="40">
        <f t="shared" si="3"/>
        <v>2954622</v>
      </c>
      <c r="C13" s="40">
        <v>2746521</v>
      </c>
      <c r="D13" s="40">
        <v>1380982</v>
      </c>
      <c r="E13" s="41">
        <v>1365539</v>
      </c>
      <c r="F13" s="46">
        <v>207848</v>
      </c>
      <c r="G13" s="41">
        <v>104411</v>
      </c>
      <c r="H13" s="41">
        <v>103437</v>
      </c>
      <c r="I13" s="41">
        <v>253</v>
      </c>
      <c r="J13" s="41">
        <v>126</v>
      </c>
      <c r="K13" s="41">
        <v>127</v>
      </c>
      <c r="L13" s="69">
        <v>0</v>
      </c>
      <c r="M13" s="69">
        <v>0</v>
      </c>
      <c r="N13" s="69">
        <v>0</v>
      </c>
      <c r="O13" s="42"/>
      <c r="P13" s="41">
        <v>2899340</v>
      </c>
      <c r="Q13" s="43">
        <v>0.94729179744355607</v>
      </c>
      <c r="R13" s="47">
        <v>178600</v>
      </c>
      <c r="S13" s="43">
        <v>1.1637625979843225</v>
      </c>
      <c r="T13" s="41">
        <v>560</v>
      </c>
      <c r="U13" s="44">
        <v>0.45178571428571429</v>
      </c>
      <c r="V13" s="41">
        <v>0</v>
      </c>
      <c r="W13" s="44">
        <v>0</v>
      </c>
    </row>
    <row r="14" spans="1:23" x14ac:dyDescent="0.45">
      <c r="A14" s="45" t="s">
        <v>21</v>
      </c>
      <c r="B14" s="40">
        <f t="shared" si="3"/>
        <v>4623166</v>
      </c>
      <c r="C14" s="40">
        <v>3752199</v>
      </c>
      <c r="D14" s="40">
        <v>1884743</v>
      </c>
      <c r="E14" s="41">
        <v>1867456</v>
      </c>
      <c r="F14" s="46">
        <v>870597</v>
      </c>
      <c r="G14" s="41">
        <v>436691</v>
      </c>
      <c r="H14" s="41">
        <v>433906</v>
      </c>
      <c r="I14" s="41">
        <v>370</v>
      </c>
      <c r="J14" s="41">
        <v>178</v>
      </c>
      <c r="K14" s="41">
        <v>192</v>
      </c>
      <c r="L14" s="69">
        <v>0</v>
      </c>
      <c r="M14" s="69">
        <v>0</v>
      </c>
      <c r="N14" s="69">
        <v>0</v>
      </c>
      <c r="O14" s="42"/>
      <c r="P14" s="41">
        <v>4055105</v>
      </c>
      <c r="Q14" s="43">
        <v>0.925302550735431</v>
      </c>
      <c r="R14" s="47">
        <v>892500</v>
      </c>
      <c r="S14" s="43">
        <v>0.97545882352941171</v>
      </c>
      <c r="T14" s="41">
        <v>860</v>
      </c>
      <c r="U14" s="44">
        <v>0.43023255813953487</v>
      </c>
      <c r="V14" s="41">
        <v>330</v>
      </c>
      <c r="W14" s="44">
        <v>0</v>
      </c>
    </row>
    <row r="15" spans="1:23" x14ac:dyDescent="0.45">
      <c r="A15" s="48" t="s">
        <v>22</v>
      </c>
      <c r="B15" s="40">
        <f t="shared" si="3"/>
        <v>3068963</v>
      </c>
      <c r="C15" s="40">
        <v>2686038</v>
      </c>
      <c r="D15" s="40">
        <v>1349059</v>
      </c>
      <c r="E15" s="41">
        <v>1336979</v>
      </c>
      <c r="F15" s="46">
        <v>382098</v>
      </c>
      <c r="G15" s="41">
        <v>192100</v>
      </c>
      <c r="H15" s="41">
        <v>189998</v>
      </c>
      <c r="I15" s="41">
        <v>827</v>
      </c>
      <c r="J15" s="41">
        <v>414</v>
      </c>
      <c r="K15" s="41">
        <v>413</v>
      </c>
      <c r="L15" s="69">
        <v>0</v>
      </c>
      <c r="M15" s="69">
        <v>0</v>
      </c>
      <c r="N15" s="69">
        <v>0</v>
      </c>
      <c r="O15" s="42"/>
      <c r="P15" s="41">
        <v>2857950</v>
      </c>
      <c r="Q15" s="43">
        <v>0.93984779299847798</v>
      </c>
      <c r="R15" s="47">
        <v>375900</v>
      </c>
      <c r="S15" s="43">
        <v>1.0164884277733439</v>
      </c>
      <c r="T15" s="41">
        <v>1220</v>
      </c>
      <c r="U15" s="44">
        <v>0.6778688524590164</v>
      </c>
      <c r="V15" s="41">
        <v>710</v>
      </c>
      <c r="W15" s="44">
        <v>0</v>
      </c>
    </row>
    <row r="16" spans="1:23" x14ac:dyDescent="0.45">
      <c r="A16" s="45" t="s">
        <v>23</v>
      </c>
      <c r="B16" s="40">
        <f t="shared" si="3"/>
        <v>3000125</v>
      </c>
      <c r="C16" s="40">
        <v>2149375</v>
      </c>
      <c r="D16" s="40">
        <v>1079555</v>
      </c>
      <c r="E16" s="41">
        <v>1069820</v>
      </c>
      <c r="F16" s="46">
        <v>850534</v>
      </c>
      <c r="G16" s="41">
        <v>426553</v>
      </c>
      <c r="H16" s="41">
        <v>423981</v>
      </c>
      <c r="I16" s="41">
        <v>216</v>
      </c>
      <c r="J16" s="41">
        <v>95</v>
      </c>
      <c r="K16" s="41">
        <v>121</v>
      </c>
      <c r="L16" s="69">
        <v>0</v>
      </c>
      <c r="M16" s="69">
        <v>0</v>
      </c>
      <c r="N16" s="69">
        <v>0</v>
      </c>
      <c r="O16" s="42"/>
      <c r="P16" s="41">
        <v>2477195</v>
      </c>
      <c r="Q16" s="43">
        <v>0.86766483865824051</v>
      </c>
      <c r="R16" s="47">
        <v>887500</v>
      </c>
      <c r="S16" s="43">
        <v>0.95834816901408448</v>
      </c>
      <c r="T16" s="41">
        <v>440</v>
      </c>
      <c r="U16" s="44">
        <v>0.49090909090909091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f t="shared" si="3"/>
        <v>11542243</v>
      </c>
      <c r="C17" s="40">
        <v>9846112</v>
      </c>
      <c r="D17" s="40">
        <v>4949717</v>
      </c>
      <c r="E17" s="41">
        <v>4896395</v>
      </c>
      <c r="F17" s="46">
        <v>1678037</v>
      </c>
      <c r="G17" s="41">
        <v>840434</v>
      </c>
      <c r="H17" s="41">
        <v>837603</v>
      </c>
      <c r="I17" s="41">
        <v>18072</v>
      </c>
      <c r="J17" s="41">
        <v>9062</v>
      </c>
      <c r="K17" s="41">
        <v>9010</v>
      </c>
      <c r="L17" s="69">
        <v>22</v>
      </c>
      <c r="M17" s="69">
        <v>22</v>
      </c>
      <c r="N17" s="69">
        <v>0</v>
      </c>
      <c r="O17" s="42"/>
      <c r="P17" s="41">
        <v>10768710</v>
      </c>
      <c r="Q17" s="43">
        <v>0.91432604276649665</v>
      </c>
      <c r="R17" s="47">
        <v>659400</v>
      </c>
      <c r="S17" s="43">
        <v>2.5447937518956629</v>
      </c>
      <c r="T17" s="41">
        <v>37820</v>
      </c>
      <c r="U17" s="44">
        <v>0.47784241142252776</v>
      </c>
      <c r="V17" s="41">
        <v>8820</v>
      </c>
      <c r="W17" s="44">
        <v>2.4943310657596371E-3</v>
      </c>
    </row>
    <row r="18" spans="1:23" x14ac:dyDescent="0.45">
      <c r="A18" s="45" t="s">
        <v>25</v>
      </c>
      <c r="B18" s="40">
        <f t="shared" si="3"/>
        <v>9856303</v>
      </c>
      <c r="C18" s="40">
        <v>8152923</v>
      </c>
      <c r="D18" s="40">
        <v>4095249</v>
      </c>
      <c r="E18" s="41">
        <v>4057674</v>
      </c>
      <c r="F18" s="46">
        <v>1702571</v>
      </c>
      <c r="G18" s="41">
        <v>853065</v>
      </c>
      <c r="H18" s="41">
        <v>849506</v>
      </c>
      <c r="I18" s="41">
        <v>809</v>
      </c>
      <c r="J18" s="41">
        <v>370</v>
      </c>
      <c r="K18" s="41">
        <v>439</v>
      </c>
      <c r="L18" s="69">
        <v>0</v>
      </c>
      <c r="M18" s="69">
        <v>0</v>
      </c>
      <c r="N18" s="69">
        <v>0</v>
      </c>
      <c r="O18" s="42"/>
      <c r="P18" s="41">
        <v>8762845</v>
      </c>
      <c r="Q18" s="43">
        <v>0.93039680606013231</v>
      </c>
      <c r="R18" s="47">
        <v>643300</v>
      </c>
      <c r="S18" s="43">
        <v>2.6466205502875795</v>
      </c>
      <c r="T18" s="41">
        <v>4560</v>
      </c>
      <c r="U18" s="44">
        <v>0.17741228070175438</v>
      </c>
      <c r="V18" s="41">
        <v>620</v>
      </c>
      <c r="W18" s="44">
        <v>0</v>
      </c>
    </row>
    <row r="19" spans="1:23" x14ac:dyDescent="0.45">
      <c r="A19" s="45" t="s">
        <v>26</v>
      </c>
      <c r="B19" s="40">
        <f t="shared" si="3"/>
        <v>21242617</v>
      </c>
      <c r="C19" s="40">
        <v>15869511</v>
      </c>
      <c r="D19" s="40">
        <v>7969939</v>
      </c>
      <c r="E19" s="41">
        <v>7899572</v>
      </c>
      <c r="F19" s="46">
        <v>5359478</v>
      </c>
      <c r="G19" s="41">
        <v>2688610</v>
      </c>
      <c r="H19" s="41">
        <v>2670868</v>
      </c>
      <c r="I19" s="41">
        <v>13566</v>
      </c>
      <c r="J19" s="41">
        <v>6703</v>
      </c>
      <c r="K19" s="41">
        <v>6863</v>
      </c>
      <c r="L19" s="69">
        <v>62</v>
      </c>
      <c r="M19" s="69">
        <v>60</v>
      </c>
      <c r="N19" s="69">
        <v>2</v>
      </c>
      <c r="O19" s="42"/>
      <c r="P19" s="41">
        <v>17678890</v>
      </c>
      <c r="Q19" s="43">
        <v>0.89765313320010476</v>
      </c>
      <c r="R19" s="47">
        <v>10134750</v>
      </c>
      <c r="S19" s="43">
        <v>0.52882192456646682</v>
      </c>
      <c r="T19" s="41">
        <v>43740</v>
      </c>
      <c r="U19" s="44">
        <v>0.31015089163237314</v>
      </c>
      <c r="V19" s="41">
        <v>8560</v>
      </c>
      <c r="W19" s="44">
        <v>7.2429906542056076E-3</v>
      </c>
    </row>
    <row r="20" spans="1:23" x14ac:dyDescent="0.45">
      <c r="A20" s="45" t="s">
        <v>27</v>
      </c>
      <c r="B20" s="40">
        <f t="shared" si="3"/>
        <v>14341414</v>
      </c>
      <c r="C20" s="40">
        <v>11002738</v>
      </c>
      <c r="D20" s="40">
        <v>5522850</v>
      </c>
      <c r="E20" s="41">
        <v>5479888</v>
      </c>
      <c r="F20" s="46">
        <v>3332594</v>
      </c>
      <c r="G20" s="41">
        <v>1669201</v>
      </c>
      <c r="H20" s="41">
        <v>1663393</v>
      </c>
      <c r="I20" s="41">
        <v>6080</v>
      </c>
      <c r="J20" s="41">
        <v>3052</v>
      </c>
      <c r="K20" s="41">
        <v>3028</v>
      </c>
      <c r="L20" s="69">
        <v>2</v>
      </c>
      <c r="M20" s="69">
        <v>2</v>
      </c>
      <c r="N20" s="69">
        <v>0</v>
      </c>
      <c r="O20" s="42"/>
      <c r="P20" s="41">
        <v>11833035</v>
      </c>
      <c r="Q20" s="43">
        <v>0.9298322873210465</v>
      </c>
      <c r="R20" s="47">
        <v>1939900</v>
      </c>
      <c r="S20" s="43">
        <v>1.7179205113665652</v>
      </c>
      <c r="T20" s="41">
        <v>11640</v>
      </c>
      <c r="U20" s="44">
        <v>0.5223367697594502</v>
      </c>
      <c r="V20" s="41">
        <v>5180</v>
      </c>
      <c r="W20" s="44">
        <v>3.861003861003861E-4</v>
      </c>
    </row>
    <row r="21" spans="1:23" x14ac:dyDescent="0.45">
      <c r="A21" s="45" t="s">
        <v>28</v>
      </c>
      <c r="B21" s="40">
        <f t="shared" si="3"/>
        <v>3535301</v>
      </c>
      <c r="C21" s="40">
        <v>2963776</v>
      </c>
      <c r="D21" s="40">
        <v>1487566</v>
      </c>
      <c r="E21" s="41">
        <v>1476210</v>
      </c>
      <c r="F21" s="46">
        <v>571439</v>
      </c>
      <c r="G21" s="41">
        <v>286687</v>
      </c>
      <c r="H21" s="41">
        <v>284752</v>
      </c>
      <c r="I21" s="41">
        <v>77</v>
      </c>
      <c r="J21" s="41">
        <v>35</v>
      </c>
      <c r="K21" s="41">
        <v>42</v>
      </c>
      <c r="L21" s="69">
        <v>9</v>
      </c>
      <c r="M21" s="69">
        <v>8</v>
      </c>
      <c r="N21" s="69">
        <v>1</v>
      </c>
      <c r="O21" s="42"/>
      <c r="P21" s="41">
        <v>3255605</v>
      </c>
      <c r="Q21" s="43">
        <v>0.9103610542433741</v>
      </c>
      <c r="R21" s="47">
        <v>584800</v>
      </c>
      <c r="S21" s="43">
        <v>0.97715287277701779</v>
      </c>
      <c r="T21" s="41">
        <v>340</v>
      </c>
      <c r="U21" s="44">
        <v>0.22647058823529412</v>
      </c>
      <c r="V21" s="41">
        <v>80</v>
      </c>
      <c r="W21" s="44">
        <v>0.1125</v>
      </c>
    </row>
    <row r="22" spans="1:23" x14ac:dyDescent="0.45">
      <c r="A22" s="45" t="s">
        <v>29</v>
      </c>
      <c r="B22" s="40">
        <f t="shared" si="3"/>
        <v>1673932</v>
      </c>
      <c r="C22" s="40">
        <v>1487748</v>
      </c>
      <c r="D22" s="40">
        <v>746221</v>
      </c>
      <c r="E22" s="41">
        <v>741527</v>
      </c>
      <c r="F22" s="46">
        <v>185968</v>
      </c>
      <c r="G22" s="41">
        <v>93197</v>
      </c>
      <c r="H22" s="41">
        <v>92771</v>
      </c>
      <c r="I22" s="41">
        <v>216</v>
      </c>
      <c r="J22" s="41">
        <v>109</v>
      </c>
      <c r="K22" s="41">
        <v>107</v>
      </c>
      <c r="L22" s="69">
        <v>0</v>
      </c>
      <c r="M22" s="69">
        <v>0</v>
      </c>
      <c r="N22" s="69">
        <v>0</v>
      </c>
      <c r="O22" s="42"/>
      <c r="P22" s="41">
        <v>1594120</v>
      </c>
      <c r="Q22" s="43">
        <v>0.93327227561287729</v>
      </c>
      <c r="R22" s="47">
        <v>176600</v>
      </c>
      <c r="S22" s="43">
        <v>1.0530464326160816</v>
      </c>
      <c r="T22" s="41">
        <v>540</v>
      </c>
      <c r="U22" s="44">
        <v>0.4</v>
      </c>
      <c r="V22" s="41">
        <v>180</v>
      </c>
      <c r="W22" s="44">
        <v>0</v>
      </c>
    </row>
    <row r="23" spans="1:23" x14ac:dyDescent="0.45">
      <c r="A23" s="45" t="s">
        <v>30</v>
      </c>
      <c r="B23" s="40">
        <f t="shared" si="3"/>
        <v>1730963</v>
      </c>
      <c r="C23" s="40">
        <v>1524473</v>
      </c>
      <c r="D23" s="40">
        <v>765391</v>
      </c>
      <c r="E23" s="41">
        <v>759082</v>
      </c>
      <c r="F23" s="46">
        <v>205481</v>
      </c>
      <c r="G23" s="41">
        <v>103090</v>
      </c>
      <c r="H23" s="41">
        <v>102391</v>
      </c>
      <c r="I23" s="41">
        <v>1009</v>
      </c>
      <c r="J23" s="41">
        <v>504</v>
      </c>
      <c r="K23" s="41">
        <v>505</v>
      </c>
      <c r="L23" s="69">
        <v>0</v>
      </c>
      <c r="M23" s="69">
        <v>0</v>
      </c>
      <c r="N23" s="69">
        <v>0</v>
      </c>
      <c r="O23" s="42"/>
      <c r="P23" s="41">
        <v>1614630</v>
      </c>
      <c r="Q23" s="43">
        <v>0.9441624396920657</v>
      </c>
      <c r="R23" s="47">
        <v>220900</v>
      </c>
      <c r="S23" s="43">
        <v>0.93019918515165234</v>
      </c>
      <c r="T23" s="41">
        <v>1180</v>
      </c>
      <c r="U23" s="44">
        <v>0.85508474576271187</v>
      </c>
      <c r="V23" s="41">
        <v>100</v>
      </c>
      <c r="W23" s="44">
        <v>0</v>
      </c>
    </row>
    <row r="24" spans="1:23" x14ac:dyDescent="0.45">
      <c r="A24" s="45" t="s">
        <v>31</v>
      </c>
      <c r="B24" s="40">
        <f t="shared" si="3"/>
        <v>1192462</v>
      </c>
      <c r="C24" s="40">
        <v>1049777</v>
      </c>
      <c r="D24" s="40">
        <v>526933</v>
      </c>
      <c r="E24" s="41">
        <v>522844</v>
      </c>
      <c r="F24" s="46">
        <v>142622</v>
      </c>
      <c r="G24" s="41">
        <v>71580</v>
      </c>
      <c r="H24" s="41">
        <v>71042</v>
      </c>
      <c r="I24" s="41">
        <v>63</v>
      </c>
      <c r="J24" s="41">
        <v>21</v>
      </c>
      <c r="K24" s="41">
        <v>42</v>
      </c>
      <c r="L24" s="69">
        <v>0</v>
      </c>
      <c r="M24" s="69">
        <v>0</v>
      </c>
      <c r="N24" s="69">
        <v>0</v>
      </c>
      <c r="O24" s="42"/>
      <c r="P24" s="41">
        <v>1123470</v>
      </c>
      <c r="Q24" s="43">
        <v>0.93440590313938066</v>
      </c>
      <c r="R24" s="47">
        <v>145200</v>
      </c>
      <c r="S24" s="43">
        <v>0.98224517906336084</v>
      </c>
      <c r="T24" s="41">
        <v>140</v>
      </c>
      <c r="U24" s="44">
        <v>0.45</v>
      </c>
      <c r="V24" s="41">
        <v>80</v>
      </c>
      <c r="W24" s="44">
        <v>0</v>
      </c>
    </row>
    <row r="25" spans="1:23" x14ac:dyDescent="0.45">
      <c r="A25" s="45" t="s">
        <v>32</v>
      </c>
      <c r="B25" s="40">
        <f t="shared" si="3"/>
        <v>1272116</v>
      </c>
      <c r="C25" s="40">
        <v>1122276</v>
      </c>
      <c r="D25" s="40">
        <v>562947</v>
      </c>
      <c r="E25" s="41">
        <v>559329</v>
      </c>
      <c r="F25" s="46">
        <v>149808</v>
      </c>
      <c r="G25" s="41">
        <v>75177</v>
      </c>
      <c r="H25" s="41">
        <v>74631</v>
      </c>
      <c r="I25" s="41">
        <v>32</v>
      </c>
      <c r="J25" s="41">
        <v>12</v>
      </c>
      <c r="K25" s="41">
        <v>20</v>
      </c>
      <c r="L25" s="69">
        <v>0</v>
      </c>
      <c r="M25" s="69">
        <v>0</v>
      </c>
      <c r="N25" s="69">
        <v>0</v>
      </c>
      <c r="O25" s="42"/>
      <c r="P25" s="41">
        <v>1259990</v>
      </c>
      <c r="Q25" s="43">
        <v>0.89070230716116794</v>
      </c>
      <c r="R25" s="47">
        <v>139400</v>
      </c>
      <c r="S25" s="43">
        <v>1.0746628407460546</v>
      </c>
      <c r="T25" s="41">
        <v>380</v>
      </c>
      <c r="U25" s="44">
        <v>8.4210526315789472E-2</v>
      </c>
      <c r="V25" s="41">
        <v>30</v>
      </c>
      <c r="W25" s="44">
        <v>0</v>
      </c>
    </row>
    <row r="26" spans="1:23" x14ac:dyDescent="0.45">
      <c r="A26" s="45" t="s">
        <v>33</v>
      </c>
      <c r="B26" s="40">
        <f t="shared" si="3"/>
        <v>3229488</v>
      </c>
      <c r="C26" s="40">
        <v>2939253</v>
      </c>
      <c r="D26" s="40">
        <v>1476694</v>
      </c>
      <c r="E26" s="41">
        <v>1462559</v>
      </c>
      <c r="F26" s="46">
        <v>290113</v>
      </c>
      <c r="G26" s="41">
        <v>145646</v>
      </c>
      <c r="H26" s="41">
        <v>144467</v>
      </c>
      <c r="I26" s="41">
        <v>122</v>
      </c>
      <c r="J26" s="41">
        <v>55</v>
      </c>
      <c r="K26" s="41">
        <v>67</v>
      </c>
      <c r="L26" s="69">
        <v>0</v>
      </c>
      <c r="M26" s="69">
        <v>0</v>
      </c>
      <c r="N26" s="69">
        <v>0</v>
      </c>
      <c r="O26" s="42"/>
      <c r="P26" s="41">
        <v>3157970</v>
      </c>
      <c r="Q26" s="43">
        <v>0.93074126733312856</v>
      </c>
      <c r="R26" s="47">
        <v>268100</v>
      </c>
      <c r="S26" s="43">
        <v>1.0821074226035061</v>
      </c>
      <c r="T26" s="41">
        <v>140</v>
      </c>
      <c r="U26" s="44">
        <v>0.87142857142857144</v>
      </c>
      <c r="V26" s="41">
        <v>120</v>
      </c>
      <c r="W26" s="44">
        <v>0</v>
      </c>
    </row>
    <row r="27" spans="1:23" x14ac:dyDescent="0.45">
      <c r="A27" s="45" t="s">
        <v>34</v>
      </c>
      <c r="B27" s="40">
        <f t="shared" si="3"/>
        <v>3116611</v>
      </c>
      <c r="C27" s="40">
        <v>2775730</v>
      </c>
      <c r="D27" s="40">
        <v>1391508</v>
      </c>
      <c r="E27" s="41">
        <v>1384222</v>
      </c>
      <c r="F27" s="46">
        <v>338749</v>
      </c>
      <c r="G27" s="41">
        <v>170525</v>
      </c>
      <c r="H27" s="41">
        <v>168224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3001325</v>
      </c>
      <c r="Q27" s="43">
        <v>0.92483486460146769</v>
      </c>
      <c r="R27" s="47">
        <v>279600</v>
      </c>
      <c r="S27" s="43">
        <v>1.2115486409155938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f t="shared" si="3"/>
        <v>5913699</v>
      </c>
      <c r="C28" s="40">
        <v>5132349</v>
      </c>
      <c r="D28" s="40">
        <v>2576390</v>
      </c>
      <c r="E28" s="41">
        <v>2555959</v>
      </c>
      <c r="F28" s="46">
        <v>781152</v>
      </c>
      <c r="G28" s="41">
        <v>391597</v>
      </c>
      <c r="H28" s="41">
        <v>389555</v>
      </c>
      <c r="I28" s="41">
        <v>198</v>
      </c>
      <c r="J28" s="41">
        <v>93</v>
      </c>
      <c r="K28" s="41">
        <v>105</v>
      </c>
      <c r="L28" s="69">
        <v>0</v>
      </c>
      <c r="M28" s="69">
        <v>0</v>
      </c>
      <c r="N28" s="69">
        <v>0</v>
      </c>
      <c r="O28" s="42"/>
      <c r="P28" s="41">
        <v>5378420</v>
      </c>
      <c r="Q28" s="43">
        <v>0.9542484595847851</v>
      </c>
      <c r="R28" s="47">
        <v>752600</v>
      </c>
      <c r="S28" s="43">
        <v>1.0379378155726813</v>
      </c>
      <c r="T28" s="41">
        <v>1160</v>
      </c>
      <c r="U28" s="44">
        <v>0.1706896551724138</v>
      </c>
      <c r="V28" s="41">
        <v>160</v>
      </c>
      <c r="W28" s="44">
        <v>0</v>
      </c>
    </row>
    <row r="29" spans="1:23" x14ac:dyDescent="0.45">
      <c r="A29" s="45" t="s">
        <v>36</v>
      </c>
      <c r="B29" s="40">
        <f t="shared" si="3"/>
        <v>11212440</v>
      </c>
      <c r="C29" s="40">
        <v>8779206</v>
      </c>
      <c r="D29" s="40">
        <v>4404982</v>
      </c>
      <c r="E29" s="41">
        <v>4374224</v>
      </c>
      <c r="F29" s="46">
        <v>2432500</v>
      </c>
      <c r="G29" s="41">
        <v>1220162</v>
      </c>
      <c r="H29" s="41">
        <v>1212338</v>
      </c>
      <c r="I29" s="41">
        <v>734</v>
      </c>
      <c r="J29" s="41">
        <v>333</v>
      </c>
      <c r="K29" s="41">
        <v>401</v>
      </c>
      <c r="L29" s="69">
        <v>0</v>
      </c>
      <c r="M29" s="69">
        <v>0</v>
      </c>
      <c r="N29" s="69">
        <v>0</v>
      </c>
      <c r="O29" s="42"/>
      <c r="P29" s="41">
        <v>10065310</v>
      </c>
      <c r="Q29" s="43">
        <v>0.87222410437433129</v>
      </c>
      <c r="R29" s="47">
        <v>2709900</v>
      </c>
      <c r="S29" s="43">
        <v>0.89763459906269605</v>
      </c>
      <c r="T29" s="41">
        <v>1540</v>
      </c>
      <c r="U29" s="44">
        <v>0.47662337662337662</v>
      </c>
      <c r="V29" s="41">
        <v>650</v>
      </c>
      <c r="W29" s="44">
        <v>0</v>
      </c>
    </row>
    <row r="30" spans="1:23" x14ac:dyDescent="0.45">
      <c r="A30" s="45" t="s">
        <v>37</v>
      </c>
      <c r="B30" s="40">
        <f t="shared" si="3"/>
        <v>2767331</v>
      </c>
      <c r="C30" s="40">
        <v>2495418</v>
      </c>
      <c r="D30" s="40">
        <v>1251784</v>
      </c>
      <c r="E30" s="41">
        <v>1243634</v>
      </c>
      <c r="F30" s="46">
        <v>271401</v>
      </c>
      <c r="G30" s="41">
        <v>136349</v>
      </c>
      <c r="H30" s="41">
        <v>135052</v>
      </c>
      <c r="I30" s="41">
        <v>512</v>
      </c>
      <c r="J30" s="41">
        <v>255</v>
      </c>
      <c r="K30" s="41">
        <v>257</v>
      </c>
      <c r="L30" s="69">
        <v>0</v>
      </c>
      <c r="M30" s="69">
        <v>0</v>
      </c>
      <c r="N30" s="69">
        <v>0</v>
      </c>
      <c r="O30" s="42"/>
      <c r="P30" s="41">
        <v>2658915</v>
      </c>
      <c r="Q30" s="43">
        <v>0.93850988091007048</v>
      </c>
      <c r="R30" s="47">
        <v>239400</v>
      </c>
      <c r="S30" s="43">
        <v>1.1336716791979951</v>
      </c>
      <c r="T30" s="41">
        <v>880</v>
      </c>
      <c r="U30" s="44">
        <v>0.58181818181818179</v>
      </c>
      <c r="V30" s="41">
        <v>410</v>
      </c>
      <c r="W30" s="44">
        <v>0</v>
      </c>
    </row>
    <row r="31" spans="1:23" x14ac:dyDescent="0.45">
      <c r="A31" s="45" t="s">
        <v>38</v>
      </c>
      <c r="B31" s="40">
        <f t="shared" si="3"/>
        <v>2178010</v>
      </c>
      <c r="C31" s="40">
        <v>1809300</v>
      </c>
      <c r="D31" s="40">
        <v>908367</v>
      </c>
      <c r="E31" s="41">
        <v>900933</v>
      </c>
      <c r="F31" s="46">
        <v>368616</v>
      </c>
      <c r="G31" s="41">
        <v>184690</v>
      </c>
      <c r="H31" s="41">
        <v>183926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1905990</v>
      </c>
      <c r="Q31" s="43">
        <v>0.94927045787228681</v>
      </c>
      <c r="R31" s="47">
        <v>348300</v>
      </c>
      <c r="S31" s="43">
        <v>1.0583290267011198</v>
      </c>
      <c r="T31" s="41">
        <v>240</v>
      </c>
      <c r="U31" s="44">
        <v>0.39166666666666666</v>
      </c>
      <c r="V31" s="41">
        <v>0</v>
      </c>
      <c r="W31" s="44">
        <v>0</v>
      </c>
    </row>
    <row r="32" spans="1:23" x14ac:dyDescent="0.45">
      <c r="A32" s="45" t="s">
        <v>39</v>
      </c>
      <c r="B32" s="40">
        <f t="shared" si="3"/>
        <v>3756454</v>
      </c>
      <c r="C32" s="40">
        <v>3104162</v>
      </c>
      <c r="D32" s="40">
        <v>1557682</v>
      </c>
      <c r="E32" s="41">
        <v>1546480</v>
      </c>
      <c r="F32" s="46">
        <v>651795</v>
      </c>
      <c r="G32" s="41">
        <v>327164</v>
      </c>
      <c r="H32" s="41">
        <v>324631</v>
      </c>
      <c r="I32" s="41">
        <v>497</v>
      </c>
      <c r="J32" s="41">
        <v>251</v>
      </c>
      <c r="K32" s="41">
        <v>246</v>
      </c>
      <c r="L32" s="69">
        <v>0</v>
      </c>
      <c r="M32" s="69">
        <v>0</v>
      </c>
      <c r="N32" s="69">
        <v>0</v>
      </c>
      <c r="O32" s="42"/>
      <c r="P32" s="41">
        <v>3374395</v>
      </c>
      <c r="Q32" s="43">
        <v>0.91991660727330382</v>
      </c>
      <c r="R32" s="47">
        <v>704200</v>
      </c>
      <c r="S32" s="43">
        <v>0.92558222095995457</v>
      </c>
      <c r="T32" s="41">
        <v>1060</v>
      </c>
      <c r="U32" s="44">
        <v>0.46886792452830189</v>
      </c>
      <c r="V32" s="41">
        <v>420</v>
      </c>
      <c r="W32" s="44">
        <v>0</v>
      </c>
    </row>
    <row r="33" spans="1:23" x14ac:dyDescent="0.45">
      <c r="A33" s="45" t="s">
        <v>40</v>
      </c>
      <c r="B33" s="40">
        <f t="shared" si="3"/>
        <v>12907085</v>
      </c>
      <c r="C33" s="40">
        <v>9969101</v>
      </c>
      <c r="D33" s="40">
        <v>5001618</v>
      </c>
      <c r="E33" s="41">
        <v>4967483</v>
      </c>
      <c r="F33" s="46">
        <v>2874072</v>
      </c>
      <c r="G33" s="41">
        <v>1440699</v>
      </c>
      <c r="H33" s="41">
        <v>1433373</v>
      </c>
      <c r="I33" s="41">
        <v>63912</v>
      </c>
      <c r="J33" s="41">
        <v>32158</v>
      </c>
      <c r="K33" s="41">
        <v>31754</v>
      </c>
      <c r="L33" s="69">
        <v>0</v>
      </c>
      <c r="M33" s="69">
        <v>0</v>
      </c>
      <c r="N33" s="69">
        <v>0</v>
      </c>
      <c r="O33" s="42"/>
      <c r="P33" s="41">
        <v>11493565</v>
      </c>
      <c r="Q33" s="43">
        <v>0.86736369438029015</v>
      </c>
      <c r="R33" s="47">
        <v>3481600</v>
      </c>
      <c r="S33" s="43">
        <v>0.82550321691176476</v>
      </c>
      <c r="T33" s="41">
        <v>72720</v>
      </c>
      <c r="U33" s="44">
        <v>0.87887788778877884</v>
      </c>
      <c r="V33" s="41">
        <v>7000</v>
      </c>
      <c r="W33" s="44">
        <v>0</v>
      </c>
    </row>
    <row r="34" spans="1:23" x14ac:dyDescent="0.45">
      <c r="A34" s="45" t="s">
        <v>41</v>
      </c>
      <c r="B34" s="40">
        <f t="shared" si="3"/>
        <v>8298344</v>
      </c>
      <c r="C34" s="40">
        <v>6910034</v>
      </c>
      <c r="D34" s="40">
        <v>3465232</v>
      </c>
      <c r="E34" s="41">
        <v>3444802</v>
      </c>
      <c r="F34" s="46">
        <v>1387186</v>
      </c>
      <c r="G34" s="41">
        <v>696637</v>
      </c>
      <c r="H34" s="41">
        <v>690549</v>
      </c>
      <c r="I34" s="41">
        <v>1123</v>
      </c>
      <c r="J34" s="41">
        <v>548</v>
      </c>
      <c r="K34" s="41">
        <v>575</v>
      </c>
      <c r="L34" s="69">
        <v>1</v>
      </c>
      <c r="M34" s="69">
        <v>1</v>
      </c>
      <c r="N34" s="69">
        <v>0</v>
      </c>
      <c r="O34" s="42"/>
      <c r="P34" s="41">
        <v>7596675</v>
      </c>
      <c r="Q34" s="43">
        <v>0.90961295566810485</v>
      </c>
      <c r="R34" s="47">
        <v>1135400</v>
      </c>
      <c r="S34" s="43">
        <v>1.2217597322529505</v>
      </c>
      <c r="T34" s="41">
        <v>2540</v>
      </c>
      <c r="U34" s="44">
        <v>0.44212598425196853</v>
      </c>
      <c r="V34" s="41">
        <v>620</v>
      </c>
      <c r="W34" s="44">
        <v>1.6129032258064516E-3</v>
      </c>
    </row>
    <row r="35" spans="1:23" x14ac:dyDescent="0.45">
      <c r="A35" s="45" t="s">
        <v>42</v>
      </c>
      <c r="B35" s="40">
        <f t="shared" si="3"/>
        <v>2036184</v>
      </c>
      <c r="C35" s="40">
        <v>1813876</v>
      </c>
      <c r="D35" s="40">
        <v>909652</v>
      </c>
      <c r="E35" s="41">
        <v>904224</v>
      </c>
      <c r="F35" s="46">
        <v>222103</v>
      </c>
      <c r="G35" s="41">
        <v>111299</v>
      </c>
      <c r="H35" s="41">
        <v>110804</v>
      </c>
      <c r="I35" s="41">
        <v>205</v>
      </c>
      <c r="J35" s="41">
        <v>95</v>
      </c>
      <c r="K35" s="41">
        <v>110</v>
      </c>
      <c r="L35" s="69">
        <v>0</v>
      </c>
      <c r="M35" s="69">
        <v>0</v>
      </c>
      <c r="N35" s="69">
        <v>0</v>
      </c>
      <c r="O35" s="42"/>
      <c r="P35" s="41">
        <v>1963300</v>
      </c>
      <c r="Q35" s="43">
        <v>0.92389140732440278</v>
      </c>
      <c r="R35" s="47">
        <v>127300</v>
      </c>
      <c r="S35" s="43">
        <v>1.7447211311861743</v>
      </c>
      <c r="T35" s="41">
        <v>800</v>
      </c>
      <c r="U35" s="44">
        <v>0.25624999999999998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f t="shared" si="3"/>
        <v>1387067</v>
      </c>
      <c r="C36" s="40">
        <v>1324718</v>
      </c>
      <c r="D36" s="40">
        <v>664274</v>
      </c>
      <c r="E36" s="41">
        <v>660444</v>
      </c>
      <c r="F36" s="46">
        <v>62274</v>
      </c>
      <c r="G36" s="41">
        <v>31204</v>
      </c>
      <c r="H36" s="41">
        <v>31070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1398045</v>
      </c>
      <c r="Q36" s="43">
        <v>0.94755032920971782</v>
      </c>
      <c r="R36" s="47">
        <v>48100</v>
      </c>
      <c r="S36" s="43">
        <v>1.2946777546777546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f t="shared" si="3"/>
        <v>815279</v>
      </c>
      <c r="C37" s="40">
        <v>715273</v>
      </c>
      <c r="D37" s="40">
        <v>359168</v>
      </c>
      <c r="E37" s="41">
        <v>356105</v>
      </c>
      <c r="F37" s="46">
        <v>99929</v>
      </c>
      <c r="G37" s="41">
        <v>50170</v>
      </c>
      <c r="H37" s="41">
        <v>49759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820960</v>
      </c>
      <c r="Q37" s="43">
        <v>0.87126412979925938</v>
      </c>
      <c r="R37" s="47">
        <v>110800</v>
      </c>
      <c r="S37" s="43">
        <v>0.90188628158844764</v>
      </c>
      <c r="T37" s="41">
        <v>440</v>
      </c>
      <c r="U37" s="44">
        <v>0.14318181818181819</v>
      </c>
      <c r="V37" s="41">
        <v>60</v>
      </c>
      <c r="W37" s="44">
        <v>0.23333333333333334</v>
      </c>
    </row>
    <row r="38" spans="1:23" x14ac:dyDescent="0.45">
      <c r="A38" s="45" t="s">
        <v>45</v>
      </c>
      <c r="B38" s="40">
        <f t="shared" si="3"/>
        <v>1039369</v>
      </c>
      <c r="C38" s="40">
        <v>983884</v>
      </c>
      <c r="D38" s="40">
        <v>494008</v>
      </c>
      <c r="E38" s="41">
        <v>489876</v>
      </c>
      <c r="F38" s="46">
        <v>55371</v>
      </c>
      <c r="G38" s="41">
        <v>27771</v>
      </c>
      <c r="H38" s="41">
        <v>27600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1067100</v>
      </c>
      <c r="Q38" s="43">
        <v>0.92201668072345611</v>
      </c>
      <c r="R38" s="47">
        <v>47400</v>
      </c>
      <c r="S38" s="43">
        <v>1.1681645569620254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f t="shared" si="3"/>
        <v>2748458</v>
      </c>
      <c r="C39" s="40">
        <v>2415054</v>
      </c>
      <c r="D39" s="40">
        <v>1212215</v>
      </c>
      <c r="E39" s="41">
        <v>1202839</v>
      </c>
      <c r="F39" s="46">
        <v>333078</v>
      </c>
      <c r="G39" s="41">
        <v>167181</v>
      </c>
      <c r="H39" s="41">
        <v>165897</v>
      </c>
      <c r="I39" s="41">
        <v>315</v>
      </c>
      <c r="J39" s="41">
        <v>153</v>
      </c>
      <c r="K39" s="41">
        <v>162</v>
      </c>
      <c r="L39" s="69">
        <v>11</v>
      </c>
      <c r="M39" s="69">
        <v>8</v>
      </c>
      <c r="N39" s="69">
        <v>3</v>
      </c>
      <c r="O39" s="42"/>
      <c r="P39" s="41">
        <v>2815830</v>
      </c>
      <c r="Q39" s="43">
        <v>0.85767038493090852</v>
      </c>
      <c r="R39" s="47">
        <v>385900</v>
      </c>
      <c r="S39" s="43">
        <v>0.86311997926924078</v>
      </c>
      <c r="T39" s="41">
        <v>720</v>
      </c>
      <c r="U39" s="44">
        <v>0.4375</v>
      </c>
      <c r="V39" s="41">
        <v>270</v>
      </c>
      <c r="W39" s="44">
        <v>4.0740740740740744E-2</v>
      </c>
    </row>
    <row r="40" spans="1:23" x14ac:dyDescent="0.45">
      <c r="A40" s="45" t="s">
        <v>47</v>
      </c>
      <c r="B40" s="40">
        <f t="shared" si="3"/>
        <v>4134457</v>
      </c>
      <c r="C40" s="40">
        <v>3539511</v>
      </c>
      <c r="D40" s="40">
        <v>1775949</v>
      </c>
      <c r="E40" s="41">
        <v>1763562</v>
      </c>
      <c r="F40" s="46">
        <v>594822</v>
      </c>
      <c r="G40" s="41">
        <v>298477</v>
      </c>
      <c r="H40" s="41">
        <v>296345</v>
      </c>
      <c r="I40" s="41">
        <v>124</v>
      </c>
      <c r="J40" s="41">
        <v>58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3953030</v>
      </c>
      <c r="Q40" s="43">
        <v>0.8953918892596312</v>
      </c>
      <c r="R40" s="47">
        <v>616200</v>
      </c>
      <c r="S40" s="43">
        <v>0.96530671859785788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f t="shared" si="3"/>
        <v>2029804</v>
      </c>
      <c r="C41" s="40">
        <v>1817007</v>
      </c>
      <c r="D41" s="40">
        <v>911238</v>
      </c>
      <c r="E41" s="41">
        <v>905769</v>
      </c>
      <c r="F41" s="46">
        <v>212743</v>
      </c>
      <c r="G41" s="41">
        <v>106810</v>
      </c>
      <c r="H41" s="41">
        <v>105933</v>
      </c>
      <c r="I41" s="41">
        <v>54</v>
      </c>
      <c r="J41" s="41">
        <v>29</v>
      </c>
      <c r="K41" s="41">
        <v>25</v>
      </c>
      <c r="L41" s="69">
        <v>0</v>
      </c>
      <c r="M41" s="69">
        <v>0</v>
      </c>
      <c r="N41" s="69">
        <v>0</v>
      </c>
      <c r="O41" s="42"/>
      <c r="P41" s="41">
        <v>2005175</v>
      </c>
      <c r="Q41" s="43">
        <v>0.90615881406859755</v>
      </c>
      <c r="R41" s="47">
        <v>210200</v>
      </c>
      <c r="S41" s="43">
        <v>1.0120980019029495</v>
      </c>
      <c r="T41" s="41">
        <v>420</v>
      </c>
      <c r="U41" s="44">
        <v>0.12857142857142856</v>
      </c>
      <c r="V41" s="41">
        <v>40</v>
      </c>
      <c r="W41" s="44">
        <v>0</v>
      </c>
    </row>
    <row r="42" spans="1:23" x14ac:dyDescent="0.45">
      <c r="A42" s="45" t="s">
        <v>49</v>
      </c>
      <c r="B42" s="40">
        <f t="shared" si="3"/>
        <v>1091839</v>
      </c>
      <c r="C42" s="40">
        <v>939717</v>
      </c>
      <c r="D42" s="40">
        <v>471299</v>
      </c>
      <c r="E42" s="41">
        <v>468418</v>
      </c>
      <c r="F42" s="46">
        <v>151955</v>
      </c>
      <c r="G42" s="41">
        <v>76206</v>
      </c>
      <c r="H42" s="41">
        <v>75749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0.91643496959737858</v>
      </c>
      <c r="R42" s="47">
        <v>152900</v>
      </c>
      <c r="S42" s="43">
        <v>0.99381948986265534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f t="shared" si="3"/>
        <v>1443219</v>
      </c>
      <c r="C43" s="40">
        <v>1330888</v>
      </c>
      <c r="D43" s="40">
        <v>667686</v>
      </c>
      <c r="E43" s="41">
        <v>663202</v>
      </c>
      <c r="F43" s="46">
        <v>112158</v>
      </c>
      <c r="G43" s="41">
        <v>56157</v>
      </c>
      <c r="H43" s="41">
        <v>56001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1439710</v>
      </c>
      <c r="Q43" s="43">
        <v>0.92441394447492897</v>
      </c>
      <c r="R43" s="47">
        <v>102300</v>
      </c>
      <c r="S43" s="43">
        <v>1.0963636363636364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f t="shared" si="3"/>
        <v>2053689</v>
      </c>
      <c r="C44" s="40">
        <v>1920904</v>
      </c>
      <c r="D44" s="40">
        <v>963926</v>
      </c>
      <c r="E44" s="41">
        <v>956978</v>
      </c>
      <c r="F44" s="46">
        <v>132729</v>
      </c>
      <c r="G44" s="41">
        <v>66637</v>
      </c>
      <c r="H44" s="41">
        <v>66092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2078050</v>
      </c>
      <c r="Q44" s="43">
        <v>0.92437814297057341</v>
      </c>
      <c r="R44" s="47">
        <v>128400</v>
      </c>
      <c r="S44" s="43">
        <v>1.0337149532710281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f t="shared" si="3"/>
        <v>1035598</v>
      </c>
      <c r="C45" s="40">
        <v>976761</v>
      </c>
      <c r="D45" s="40">
        <v>490973</v>
      </c>
      <c r="E45" s="41">
        <v>485788</v>
      </c>
      <c r="F45" s="46">
        <v>58763</v>
      </c>
      <c r="G45" s="41">
        <v>29554</v>
      </c>
      <c r="H45" s="41">
        <v>29209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0.93131736898059203</v>
      </c>
      <c r="R45" s="47">
        <v>55600</v>
      </c>
      <c r="S45" s="43">
        <v>1.056888489208633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f t="shared" si="3"/>
        <v>7649817</v>
      </c>
      <c r="C46" s="40">
        <v>6671332</v>
      </c>
      <c r="D46" s="40">
        <v>3353110</v>
      </c>
      <c r="E46" s="41">
        <v>3318222</v>
      </c>
      <c r="F46" s="46">
        <v>978291</v>
      </c>
      <c r="G46" s="41">
        <v>492900</v>
      </c>
      <c r="H46" s="41">
        <v>485391</v>
      </c>
      <c r="I46" s="41">
        <v>194</v>
      </c>
      <c r="J46" s="41">
        <v>95</v>
      </c>
      <c r="K46" s="41">
        <v>99</v>
      </c>
      <c r="L46" s="69">
        <v>0</v>
      </c>
      <c r="M46" s="69">
        <v>0</v>
      </c>
      <c r="N46" s="69">
        <v>0</v>
      </c>
      <c r="O46" s="42"/>
      <c r="P46" s="41">
        <v>7058330</v>
      </c>
      <c r="Q46" s="43">
        <v>0.94517144990387247</v>
      </c>
      <c r="R46" s="47">
        <v>1044200</v>
      </c>
      <c r="S46" s="43">
        <v>0.93688086573453366</v>
      </c>
      <c r="T46" s="41">
        <v>720</v>
      </c>
      <c r="U46" s="44">
        <v>0.26944444444444443</v>
      </c>
      <c r="V46" s="41">
        <v>50</v>
      </c>
      <c r="W46" s="44">
        <v>0</v>
      </c>
    </row>
    <row r="47" spans="1:23" x14ac:dyDescent="0.45">
      <c r="A47" s="45" t="s">
        <v>54</v>
      </c>
      <c r="B47" s="40">
        <f t="shared" si="3"/>
        <v>1189030</v>
      </c>
      <c r="C47" s="40">
        <v>1105505</v>
      </c>
      <c r="D47" s="40">
        <v>554751</v>
      </c>
      <c r="E47" s="41">
        <v>550754</v>
      </c>
      <c r="F47" s="46">
        <v>83509</v>
      </c>
      <c r="G47" s="41">
        <v>42063</v>
      </c>
      <c r="H47" s="41">
        <v>41446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0.91197858448034774</v>
      </c>
      <c r="R47" s="47">
        <v>74400</v>
      </c>
      <c r="S47" s="43">
        <v>1.1224327956989246</v>
      </c>
      <c r="T47" s="41">
        <v>140</v>
      </c>
      <c r="U47" s="44">
        <v>0.11428571428571428</v>
      </c>
      <c r="V47" s="41">
        <v>20</v>
      </c>
      <c r="W47" s="44">
        <v>0</v>
      </c>
    </row>
    <row r="48" spans="1:23" x14ac:dyDescent="0.45">
      <c r="A48" s="45" t="s">
        <v>55</v>
      </c>
      <c r="B48" s="40">
        <f t="shared" si="3"/>
        <v>2025940</v>
      </c>
      <c r="C48" s="40">
        <v>1741339</v>
      </c>
      <c r="D48" s="40">
        <v>875317</v>
      </c>
      <c r="E48" s="41">
        <v>866022</v>
      </c>
      <c r="F48" s="46">
        <v>284572</v>
      </c>
      <c r="G48" s="41">
        <v>142588</v>
      </c>
      <c r="H48" s="41">
        <v>141984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1895450</v>
      </c>
      <c r="Q48" s="43">
        <v>0.91869424147300116</v>
      </c>
      <c r="R48" s="47">
        <v>288800</v>
      </c>
      <c r="S48" s="43">
        <v>0.98536011080332409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f t="shared" si="3"/>
        <v>2662120</v>
      </c>
      <c r="C49" s="40">
        <v>2294059</v>
      </c>
      <c r="D49" s="40">
        <v>1152023</v>
      </c>
      <c r="E49" s="41">
        <v>1142036</v>
      </c>
      <c r="F49" s="46">
        <v>367809</v>
      </c>
      <c r="G49" s="41">
        <v>184473</v>
      </c>
      <c r="H49" s="41">
        <v>183336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2519955</v>
      </c>
      <c r="Q49" s="43">
        <v>0.91035712939318358</v>
      </c>
      <c r="R49" s="47">
        <v>350000</v>
      </c>
      <c r="S49" s="43">
        <v>1.0508828571428572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f t="shared" si="3"/>
        <v>1693510</v>
      </c>
      <c r="C50" s="40">
        <v>1557797</v>
      </c>
      <c r="D50" s="40">
        <v>782354</v>
      </c>
      <c r="E50" s="41">
        <v>775443</v>
      </c>
      <c r="F50" s="46">
        <v>135616</v>
      </c>
      <c r="G50" s="41">
        <v>68021</v>
      </c>
      <c r="H50" s="41">
        <v>67595</v>
      </c>
      <c r="I50" s="41">
        <v>97</v>
      </c>
      <c r="J50" s="41">
        <v>41</v>
      </c>
      <c r="K50" s="41">
        <v>56</v>
      </c>
      <c r="L50" s="69">
        <v>0</v>
      </c>
      <c r="M50" s="69">
        <v>0</v>
      </c>
      <c r="N50" s="69">
        <v>0</v>
      </c>
      <c r="O50" s="42"/>
      <c r="P50" s="41">
        <v>1674125</v>
      </c>
      <c r="Q50" s="43">
        <v>0.93051414918240871</v>
      </c>
      <c r="R50" s="47">
        <v>125500</v>
      </c>
      <c r="S50" s="43">
        <v>1.0806055776892429</v>
      </c>
      <c r="T50" s="41">
        <v>440</v>
      </c>
      <c r="U50" s="44">
        <v>0.22045454545454546</v>
      </c>
      <c r="V50" s="41">
        <v>100</v>
      </c>
      <c r="W50" s="44">
        <v>0</v>
      </c>
    </row>
    <row r="51" spans="1:23" x14ac:dyDescent="0.45">
      <c r="A51" s="45" t="s">
        <v>58</v>
      </c>
      <c r="B51" s="40">
        <f t="shared" si="3"/>
        <v>1607442</v>
      </c>
      <c r="C51" s="40">
        <v>1544368</v>
      </c>
      <c r="D51" s="40">
        <v>775700</v>
      </c>
      <c r="E51" s="41">
        <v>768668</v>
      </c>
      <c r="F51" s="46">
        <v>63047</v>
      </c>
      <c r="G51" s="41">
        <v>31615</v>
      </c>
      <c r="H51" s="41">
        <v>31432</v>
      </c>
      <c r="I51" s="41">
        <v>27</v>
      </c>
      <c r="J51" s="41">
        <v>10</v>
      </c>
      <c r="K51" s="41">
        <v>17</v>
      </c>
      <c r="L51" s="69">
        <v>0</v>
      </c>
      <c r="M51" s="69">
        <v>0</v>
      </c>
      <c r="N51" s="69">
        <v>0</v>
      </c>
      <c r="O51" s="42"/>
      <c r="P51" s="41">
        <v>1619395</v>
      </c>
      <c r="Q51" s="43">
        <v>0.95366973468486693</v>
      </c>
      <c r="R51" s="47">
        <v>55600</v>
      </c>
      <c r="S51" s="43">
        <v>1.1339388489208633</v>
      </c>
      <c r="T51" s="41">
        <v>300</v>
      </c>
      <c r="U51" s="44">
        <v>0.09</v>
      </c>
      <c r="V51" s="41">
        <v>30</v>
      </c>
      <c r="W51" s="44">
        <v>0</v>
      </c>
    </row>
    <row r="52" spans="1:23" x14ac:dyDescent="0.45">
      <c r="A52" s="45" t="s">
        <v>59</v>
      </c>
      <c r="B52" s="40">
        <f t="shared" si="3"/>
        <v>2406526</v>
      </c>
      <c r="C52" s="40">
        <v>2207099</v>
      </c>
      <c r="D52" s="40">
        <v>1109159</v>
      </c>
      <c r="E52" s="41">
        <v>1097940</v>
      </c>
      <c r="F52" s="46">
        <v>199192</v>
      </c>
      <c r="G52" s="41">
        <v>99996</v>
      </c>
      <c r="H52" s="41">
        <v>99196</v>
      </c>
      <c r="I52" s="41">
        <v>235</v>
      </c>
      <c r="J52" s="41">
        <v>115</v>
      </c>
      <c r="K52" s="41">
        <v>120</v>
      </c>
      <c r="L52" s="69">
        <v>0</v>
      </c>
      <c r="M52" s="69">
        <v>0</v>
      </c>
      <c r="N52" s="69">
        <v>0</v>
      </c>
      <c r="O52" s="42"/>
      <c r="P52" s="41">
        <v>2389110</v>
      </c>
      <c r="Q52" s="43">
        <v>0.92381640024946532</v>
      </c>
      <c r="R52" s="47">
        <v>197100</v>
      </c>
      <c r="S52" s="43">
        <v>1.0106139015728057</v>
      </c>
      <c r="T52" s="41">
        <v>340</v>
      </c>
      <c r="U52" s="44">
        <v>0.69117647058823528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f t="shared" si="3"/>
        <v>1957660</v>
      </c>
      <c r="C53" s="40">
        <v>1678456</v>
      </c>
      <c r="D53" s="40">
        <v>844495</v>
      </c>
      <c r="E53" s="41">
        <v>833961</v>
      </c>
      <c r="F53" s="46">
        <v>278722</v>
      </c>
      <c r="G53" s="41">
        <v>140164</v>
      </c>
      <c r="H53" s="41">
        <v>138558</v>
      </c>
      <c r="I53" s="41">
        <v>482</v>
      </c>
      <c r="J53" s="41">
        <v>242</v>
      </c>
      <c r="K53" s="41">
        <v>240</v>
      </c>
      <c r="L53" s="69">
        <v>0</v>
      </c>
      <c r="M53" s="69">
        <v>0</v>
      </c>
      <c r="N53" s="69">
        <v>0</v>
      </c>
      <c r="O53" s="42"/>
      <c r="P53" s="41">
        <v>1949725</v>
      </c>
      <c r="Q53" s="43">
        <v>0.86086807113823749</v>
      </c>
      <c r="R53" s="47">
        <v>305500</v>
      </c>
      <c r="S53" s="43">
        <v>0.91234697217675942</v>
      </c>
      <c r="T53" s="41">
        <v>1260</v>
      </c>
      <c r="U53" s="44">
        <v>0.38253968253968251</v>
      </c>
      <c r="V53" s="41">
        <v>130</v>
      </c>
      <c r="W53" s="44">
        <v>0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3</v>
      </c>
      <c r="B3" s="39" t="s">
        <v>142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DIGI-808455956-3775025</_dlc_DocId>
    <_dlc_DocIdUrl xmlns="89559dea-130d-4237-8e78-1ce7f44b9a24">
      <Url>https://digitalgojp.sharepoint.com/sites/digi_portal/_layouts/15/DocIdRedir.aspx?ID=DIGI-808455956-3775025</Url>
      <Description>DIGI-808455956-3775025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2022-05-31T04:06:58Z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1edf271c-8ffb-4af5-bd91-0fad5973f991</vt:lpwstr>
  </property>
  <property fmtid="{D5CDD505-2E9C-101B-9397-08002B2CF9AE}" pid="4" name="MediaServiceImageTags">
    <vt:lpwstr/>
  </property>
</Properties>
</file>