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e\Desktop\revenue-forecast-analysis\"/>
    </mc:Choice>
  </mc:AlternateContent>
  <xr:revisionPtr revIDLastSave="0" documentId="13_ncr:1_{B9DB33C2-2303-4D46-B1A2-67A201CBB719}" xr6:coauthVersionLast="32" xr6:coauthVersionMax="32" xr10:uidLastSave="{00000000-0000-0000-0000-000000000000}"/>
  <bookViews>
    <workbookView xWindow="0" yWindow="0" windowWidth="19200" windowHeight="6960" xr2:uid="{00000000-000D-0000-FFFF-FFFF00000000}"/>
  </bookViews>
  <sheets>
    <sheet name="Chronological Store Opening" sheetId="1" r:id="rId1"/>
    <sheet name="CarMax Stores by Market" sheetId="3" r:id="rId2"/>
  </sheets>
  <definedNames>
    <definedName name="_xlnm.Print_Titles" localSheetId="1">'CarMax Stores by Market'!$1:$6</definedName>
    <definedName name="_xlnm.Print_Titles" localSheetId="0">'Chronological Store Opening'!$1:$4</definedName>
  </definedNames>
  <calcPr calcId="179017"/>
</workbook>
</file>

<file path=xl/calcChain.xml><?xml version="1.0" encoding="utf-8"?>
<calcChain xmlns="http://schemas.openxmlformats.org/spreadsheetml/2006/main">
  <c r="E276" i="3" l="1"/>
  <c r="E243" i="3"/>
  <c r="E215" i="3"/>
  <c r="E46" i="3"/>
  <c r="E108" i="3"/>
  <c r="E99" i="3"/>
  <c r="E113" i="3"/>
  <c r="E217" i="3"/>
  <c r="E93" i="3"/>
  <c r="E44" i="3"/>
  <c r="H244" i="1"/>
  <c r="E284" i="3" l="1"/>
  <c r="E189" i="3"/>
  <c r="E263" i="3"/>
  <c r="E257" i="3"/>
  <c r="E151" i="3"/>
  <c r="E210" i="3" l="1"/>
  <c r="E121" i="3" l="1"/>
  <c r="E187" i="3"/>
  <c r="A9" i="3" l="1"/>
  <c r="A11" i="3" s="1"/>
  <c r="A18" i="3" s="1"/>
  <c r="E7" i="3"/>
  <c r="E166" i="3"/>
  <c r="H227" i="1"/>
  <c r="E204" i="3" l="1"/>
  <c r="E39" i="3" l="1"/>
  <c r="H210" i="1"/>
  <c r="A213" i="1" l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7" i="1" s="1"/>
  <c r="E269" i="3" l="1"/>
  <c r="E16" i="3"/>
  <c r="E53" i="3" l="1"/>
  <c r="E66" i="3"/>
  <c r="E85" i="3"/>
  <c r="E128" i="3"/>
  <c r="E178" i="3"/>
  <c r="E193" i="3"/>
  <c r="E241" i="3"/>
  <c r="E227" i="3"/>
  <c r="E200" i="3"/>
  <c r="E274" i="3"/>
  <c r="E251" i="3"/>
  <c r="E248" i="3"/>
  <c r="E232" i="3"/>
  <c r="E223" i="3"/>
  <c r="E220" i="3"/>
  <c r="E213" i="3"/>
  <c r="E196" i="3"/>
  <c r="E184" i="3"/>
  <c r="E181" i="3"/>
  <c r="E147" i="3"/>
  <c r="E142" i="3"/>
  <c r="E139" i="3"/>
  <c r="E111" i="3"/>
  <c r="E104" i="3"/>
  <c r="E79" i="3"/>
  <c r="E33" i="3"/>
  <c r="E21" i="3"/>
  <c r="E286" i="3"/>
  <c r="E282" i="3"/>
  <c r="E280" i="3"/>
  <c r="E278" i="3"/>
  <c r="E271" i="3"/>
  <c r="E265" i="3"/>
  <c r="E259" i="3"/>
  <c r="E245" i="3"/>
  <c r="E236" i="3"/>
  <c r="E234" i="3"/>
  <c r="E229" i="3"/>
  <c r="E198" i="3"/>
  <c r="E172" i="3"/>
  <c r="E170" i="3"/>
  <c r="E168" i="3"/>
  <c r="E153" i="3"/>
  <c r="E144" i="3"/>
  <c r="E136" i="3"/>
  <c r="E134" i="3"/>
  <c r="E132" i="3"/>
  <c r="E130" i="3"/>
  <c r="E117" i="3"/>
  <c r="E115" i="3"/>
  <c r="E106" i="3"/>
  <c r="E101" i="3"/>
  <c r="E97" i="3"/>
  <c r="E95" i="3"/>
  <c r="E87" i="3"/>
  <c r="E76" i="3"/>
  <c r="E74" i="3"/>
  <c r="E72" i="3"/>
  <c r="E70" i="3"/>
  <c r="E68" i="3"/>
  <c r="E57" i="3"/>
  <c r="E55" i="3"/>
  <c r="E48" i="3"/>
  <c r="E37" i="3"/>
  <c r="E35" i="3"/>
  <c r="E23" i="3"/>
  <c r="E18" i="3"/>
  <c r="E9" i="3"/>
  <c r="E289" i="3" l="1"/>
  <c r="L263" i="1"/>
  <c r="A2" i="3" l="1"/>
  <c r="H193" i="1" l="1"/>
  <c r="H6" i="1" l="1"/>
  <c r="H9" i="1"/>
  <c r="H13" i="1"/>
  <c r="H18" i="1"/>
  <c r="H31" i="1"/>
  <c r="H44" i="1"/>
  <c r="H53" i="1"/>
  <c r="H50" i="1"/>
  <c r="H57" i="1"/>
  <c r="H64" i="1"/>
  <c r="H75" i="1"/>
  <c r="H86" i="1"/>
  <c r="H97" i="1"/>
  <c r="H109" i="1"/>
  <c r="H123" i="1"/>
  <c r="H136" i="1"/>
  <c r="H144" i="1"/>
  <c r="H151" i="1"/>
  <c r="H163" i="1"/>
  <c r="H178" i="1"/>
  <c r="A20" i="3" l="1"/>
  <c r="A23" i="3" s="1"/>
  <c r="A25" i="3" s="1"/>
  <c r="A35" i="3" s="1"/>
  <c r="A37" i="3" l="1"/>
  <c r="A39" i="3" s="1"/>
  <c r="A41" i="3" s="1"/>
  <c r="A46" i="3" s="1"/>
  <c r="A48" i="3" s="1"/>
  <c r="A50" i="3" l="1"/>
  <c r="A55" i="3" s="1"/>
  <c r="A57" i="3" s="1"/>
  <c r="A59" i="3" s="1"/>
  <c r="A68" i="3" s="1"/>
  <c r="A70" i="3" s="1"/>
  <c r="A72" i="3" s="1"/>
  <c r="A74" i="3" s="1"/>
  <c r="A76" i="3" s="1"/>
  <c r="A78" i="3" s="1"/>
  <c r="A81" i="3" s="1"/>
  <c r="A87" i="3" s="1"/>
  <c r="A89" i="3" s="1"/>
  <c r="A95" i="3" s="1"/>
  <c r="A97" i="3" s="1"/>
  <c r="A99" i="3" l="1"/>
  <c r="A101" i="3" s="1"/>
  <c r="A103" i="3" s="1"/>
  <c r="A106" i="3" s="1"/>
  <c r="I6" i="1"/>
  <c r="A108" i="3" l="1"/>
  <c r="A110" i="3" s="1"/>
  <c r="I9" i="1"/>
  <c r="I13" i="1" s="1"/>
  <c r="I18" i="1" s="1"/>
  <c r="I31" i="1" s="1"/>
  <c r="I44" i="1" s="1"/>
  <c r="I50" i="1" s="1"/>
  <c r="I53" i="1" s="1"/>
  <c r="I57" i="1" s="1"/>
  <c r="I64" i="1" s="1"/>
  <c r="A113" i="3" l="1"/>
  <c r="A115" i="3" s="1"/>
  <c r="A117" i="3" s="1"/>
  <c r="A119" i="3" s="1"/>
  <c r="A123" i="3" s="1"/>
  <c r="A130" i="3" s="1"/>
  <c r="A132" i="3" s="1"/>
  <c r="A134" i="3" s="1"/>
  <c r="A136" i="3" s="1"/>
  <c r="A138" i="3" s="1"/>
  <c r="A141" i="3" s="1"/>
  <c r="A144" i="3" s="1"/>
  <c r="A146" i="3" s="1"/>
  <c r="A149" i="3" s="1"/>
  <c r="A153" i="3" s="1"/>
  <c r="A155" i="3" s="1"/>
  <c r="A168" i="3" s="1"/>
  <c r="A170" i="3" s="1"/>
  <c r="A172" i="3" s="1"/>
  <c r="A174" i="3" s="1"/>
  <c r="A180" i="3" s="1"/>
  <c r="A183" i="3" s="1"/>
  <c r="A186" i="3" s="1"/>
  <c r="I75" i="1"/>
  <c r="A189" i="3" l="1"/>
  <c r="A191" i="3" s="1"/>
  <c r="A195" i="3" s="1"/>
  <c r="A198" i="3" s="1"/>
  <c r="A200" i="3" s="1"/>
  <c r="A202" i="3" s="1"/>
  <c r="A206" i="3" s="1"/>
  <c r="A212" i="3" s="1"/>
  <c r="A215" i="3" s="1"/>
  <c r="I86" i="1"/>
  <c r="A217" i="3" l="1"/>
  <c r="A219" i="3" s="1"/>
  <c r="A222" i="3" s="1"/>
  <c r="A225" i="3" s="1"/>
  <c r="A229" i="3" s="1"/>
  <c r="A231" i="3" s="1"/>
  <c r="A234" i="3" s="1"/>
  <c r="A236" i="3" s="1"/>
  <c r="A238" i="3" s="1"/>
  <c r="A243" i="3" s="1"/>
  <c r="A245" i="3" s="1"/>
  <c r="A247" i="3" s="1"/>
  <c r="A250" i="3" s="1"/>
  <c r="A253" i="3" s="1"/>
  <c r="A259" i="3" s="1"/>
  <c r="A261" i="3" s="1"/>
  <c r="A265" i="3" s="1"/>
  <c r="A267" i="3" s="1"/>
  <c r="A271" i="3" s="1"/>
  <c r="A273" i="3" s="1"/>
  <c r="A276" i="3" s="1"/>
  <c r="A278" i="3" s="1"/>
  <c r="A280" i="3" s="1"/>
  <c r="A282" i="3" s="1"/>
  <c r="A284" i="3" s="1"/>
  <c r="A286" i="3" s="1"/>
  <c r="I97" i="1"/>
  <c r="I109" i="1" l="1"/>
  <c r="I123" i="1" l="1"/>
  <c r="I136" i="1" l="1"/>
  <c r="I144" i="1" l="1"/>
  <c r="I151" i="1" l="1"/>
  <c r="I163" i="1" l="1"/>
  <c r="I178" i="1" s="1"/>
  <c r="I193" i="1" s="1"/>
  <c r="I210" i="1" s="1"/>
  <c r="I227" i="1" s="1"/>
  <c r="I244" i="1" l="1"/>
  <c r="I261" i="1" s="1"/>
  <c r="I263" i="1"/>
</calcChain>
</file>

<file path=xl/sharedStrings.xml><?xml version="1.0" encoding="utf-8"?>
<sst xmlns="http://schemas.openxmlformats.org/spreadsheetml/2006/main" count="980" uniqueCount="476">
  <si>
    <t>Openings</t>
  </si>
  <si>
    <t>Store</t>
  </si>
  <si>
    <t>Added to</t>
  </si>
  <si>
    <t>Date</t>
  </si>
  <si>
    <t>Count</t>
  </si>
  <si>
    <t>Richmond</t>
  </si>
  <si>
    <t>Raleigh</t>
  </si>
  <si>
    <t>Charlotte</t>
  </si>
  <si>
    <t>Orlando</t>
  </si>
  <si>
    <t>Tampa</t>
  </si>
  <si>
    <t>Houston North</t>
  </si>
  <si>
    <t>Laurel</t>
  </si>
  <si>
    <t>Ft. Lauderdale</t>
  </si>
  <si>
    <t>Ft. Worth / Arlington</t>
  </si>
  <si>
    <t>San Antonio</t>
  </si>
  <si>
    <t>Clearwater</t>
  </si>
  <si>
    <t>Nashville</t>
  </si>
  <si>
    <t>Greensboro</t>
  </si>
  <si>
    <t>Knoxville</t>
  </si>
  <si>
    <t>Las Vegas</t>
  </si>
  <si>
    <t>Kansas City</t>
  </si>
  <si>
    <t>Birmingham</t>
  </si>
  <si>
    <t>Memphis</t>
  </si>
  <si>
    <t>LAX</t>
  </si>
  <si>
    <t>Louisville</t>
  </si>
  <si>
    <t>Indianapolis</t>
  </si>
  <si>
    <t>Winston-Salem</t>
  </si>
  <si>
    <t>Albuquerque</t>
  </si>
  <si>
    <t>Jacksonville</t>
  </si>
  <si>
    <t>Salt Lake City</t>
  </si>
  <si>
    <t>Miami Lakes</t>
  </si>
  <si>
    <t>Virginia Beach</t>
  </si>
  <si>
    <t>Wichita</t>
  </si>
  <si>
    <t>Hartford</t>
  </si>
  <si>
    <t>Columbus Sawmill</t>
  </si>
  <si>
    <t>Columbus Easton</t>
  </si>
  <si>
    <t>Oklahoma City</t>
  </si>
  <si>
    <t>East Haven</t>
  </si>
  <si>
    <t>Fresno</t>
  </si>
  <si>
    <t>Austin South</t>
  </si>
  <si>
    <t>Tucson</t>
  </si>
  <si>
    <t>Omaha</t>
  </si>
  <si>
    <t>Charleston</t>
  </si>
  <si>
    <t>Hunstville</t>
  </si>
  <si>
    <t>Colorodo Springs</t>
  </si>
  <si>
    <t>Tulsa</t>
  </si>
  <si>
    <t>Cincinnati</t>
  </si>
  <si>
    <t>Dayton</t>
  </si>
  <si>
    <t>Baton Rouge</t>
  </si>
  <si>
    <t>Chattanooga</t>
  </si>
  <si>
    <t>Bakersfield</t>
  </si>
  <si>
    <t>Ft. Myers</t>
  </si>
  <si>
    <t>Naples</t>
  </si>
  <si>
    <t>Des Moines</t>
  </si>
  <si>
    <t>Denver</t>
  </si>
  <si>
    <t>Savannah</t>
  </si>
  <si>
    <t>Houston</t>
  </si>
  <si>
    <t>Sacramento</t>
  </si>
  <si>
    <t>Store Name</t>
  </si>
  <si>
    <t xml:space="preserve">Opening </t>
  </si>
  <si>
    <t>Town Center</t>
  </si>
  <si>
    <t xml:space="preserve">Norcross </t>
  </si>
  <si>
    <t>Virginia</t>
  </si>
  <si>
    <t>North Carolina</t>
  </si>
  <si>
    <t>Atlanta</t>
  </si>
  <si>
    <t>Georgia</t>
  </si>
  <si>
    <t>Florida</t>
  </si>
  <si>
    <t>Texas</t>
  </si>
  <si>
    <t>Texas Stadium</t>
  </si>
  <si>
    <t>Boynton Beach</t>
  </si>
  <si>
    <t>Southwest Freeway</t>
  </si>
  <si>
    <t>Chicago</t>
  </si>
  <si>
    <t>Illinois</t>
  </si>
  <si>
    <t>Maryland</t>
  </si>
  <si>
    <t>Gulf Freeway</t>
  </si>
  <si>
    <t>Southlake</t>
  </si>
  <si>
    <t xml:space="preserve">Naperville </t>
  </si>
  <si>
    <t>International Mall</t>
  </si>
  <si>
    <t xml:space="preserve">Tinley Park </t>
  </si>
  <si>
    <t xml:space="preserve">Schaumburg </t>
  </si>
  <si>
    <t xml:space="preserve">Garland </t>
  </si>
  <si>
    <t>Hillside</t>
  </si>
  <si>
    <t>Dulles</t>
  </si>
  <si>
    <t>White Marsh</t>
  </si>
  <si>
    <t>Kenosha</t>
  </si>
  <si>
    <t>Greenville</t>
  </si>
  <si>
    <t>South Carolina</t>
  </si>
  <si>
    <t>Tennessee</t>
  </si>
  <si>
    <t>Los Angeles</t>
  </si>
  <si>
    <t>California</t>
  </si>
  <si>
    <t>Plano</t>
  </si>
  <si>
    <t>Cypress Fairbanks</t>
  </si>
  <si>
    <t>Duarte</t>
  </si>
  <si>
    <t>Merrillville</t>
  </si>
  <si>
    <t>Roseville</t>
  </si>
  <si>
    <t xml:space="preserve">South Boulevard </t>
  </si>
  <si>
    <t>Charolotte</t>
  </si>
  <si>
    <t xml:space="preserve">Lithia Springs </t>
  </si>
  <si>
    <t>Oak Lawn</t>
  </si>
  <si>
    <t>Nevada</t>
  </si>
  <si>
    <t>Kansas</t>
  </si>
  <si>
    <t>Kentucky</t>
  </si>
  <si>
    <t>Alabama</t>
  </si>
  <si>
    <t>West Sahara</t>
  </si>
  <si>
    <t>Glencoe</t>
  </si>
  <si>
    <t>Sanford</t>
  </si>
  <si>
    <t>Buena Park</t>
  </si>
  <si>
    <t>Indiana</t>
  </si>
  <si>
    <t>Columbia</t>
  </si>
  <si>
    <t>Austin</t>
  </si>
  <si>
    <t>Midlothian</t>
  </si>
  <si>
    <t>New Mexico</t>
  </si>
  <si>
    <t>Sample Road</t>
  </si>
  <si>
    <t>Irvine</t>
  </si>
  <si>
    <t>Missouri</t>
  </si>
  <si>
    <t>Utah</t>
  </si>
  <si>
    <t>Independence</t>
  </si>
  <si>
    <t>Columbus</t>
  </si>
  <si>
    <t>Ohio</t>
  </si>
  <si>
    <t>Oklahoma</t>
  </si>
  <si>
    <t>Burbank</t>
  </si>
  <si>
    <t>Fredericksburg</t>
  </si>
  <si>
    <t>Viriginia</t>
  </si>
  <si>
    <t>Charlottesville</t>
  </si>
  <si>
    <t>Connecticut</t>
  </si>
  <si>
    <t>Arizona</t>
  </si>
  <si>
    <t>Milwaukee</t>
  </si>
  <si>
    <t>Wisconsin</t>
  </si>
  <si>
    <t>Newport News</t>
  </si>
  <si>
    <t>Roswell</t>
  </si>
  <si>
    <t>Torrance</t>
  </si>
  <si>
    <t>Metro Parc</t>
  </si>
  <si>
    <t>Waukesha</t>
  </si>
  <si>
    <t>Gastonia</t>
  </si>
  <si>
    <t>Riverside</t>
  </si>
  <si>
    <t>San Diego</t>
  </si>
  <si>
    <t>Kearny Mesa</t>
  </si>
  <si>
    <t>Nebraska</t>
  </si>
  <si>
    <t>Mississippi</t>
  </si>
  <si>
    <t>Jackson</t>
  </si>
  <si>
    <t>Ellicott City</t>
  </si>
  <si>
    <t>Phoenix</t>
  </si>
  <si>
    <t>West Valley</t>
  </si>
  <si>
    <t>Gilbert</t>
  </si>
  <si>
    <t>Huntsville</t>
  </si>
  <si>
    <t>Colorado</t>
  </si>
  <si>
    <t>Costa Mesa</t>
  </si>
  <si>
    <t>Modesto</t>
  </si>
  <si>
    <t>Live Oak</t>
  </si>
  <si>
    <t>Hickory</t>
  </si>
  <si>
    <t>Potomac Mills</t>
  </si>
  <si>
    <t>Augusta</t>
  </si>
  <si>
    <t>Cinncinnati</t>
  </si>
  <si>
    <t>Louisiana</t>
  </si>
  <si>
    <t>Lexington</t>
  </si>
  <si>
    <t>Escondido</t>
  </si>
  <si>
    <t>Providence</t>
  </si>
  <si>
    <t>Massachusetts</t>
  </si>
  <si>
    <t>North Attleborough</t>
  </si>
  <si>
    <t>State Location</t>
  </si>
  <si>
    <t>Jacksonville West</t>
  </si>
  <si>
    <t>Pennsylvania</t>
  </si>
  <si>
    <t>Iowa</t>
  </si>
  <si>
    <t>Harrisonburg</t>
  </si>
  <si>
    <t>Katy Freeway</t>
  </si>
  <si>
    <t>Fairfield</t>
  </si>
  <si>
    <t>Lancaster</t>
  </si>
  <si>
    <t>Cool Springs</t>
  </si>
  <si>
    <t xml:space="preserve">Oxnard </t>
  </si>
  <si>
    <t>Brandywine</t>
  </si>
  <si>
    <t>St. Louis</t>
  </si>
  <si>
    <t>Mid Rivers Mall</t>
  </si>
  <si>
    <t>Newark</t>
  </si>
  <si>
    <t>King of Prussia</t>
  </si>
  <si>
    <t>Philadelphia</t>
  </si>
  <si>
    <t>Delaware</t>
  </si>
  <si>
    <t>Frederick</t>
  </si>
  <si>
    <t>Total</t>
  </si>
  <si>
    <t>Cumm.</t>
  </si>
  <si>
    <t>Used Car</t>
  </si>
  <si>
    <t>Fayetteville</t>
  </si>
  <si>
    <t>Rochester</t>
  </si>
  <si>
    <t>New York</t>
  </si>
  <si>
    <t>Fiscal 2015 (FYE 2/28/15)</t>
  </si>
  <si>
    <t>Fiscal 2014 (FYE 2/28/14)</t>
  </si>
  <si>
    <t>Fiscal 2013 (FYE 2/28/13)</t>
  </si>
  <si>
    <t>Fiscal 2012 (FYE 2/29/12)</t>
  </si>
  <si>
    <t>Fiscal 2011 (FYE 2/28/11)</t>
  </si>
  <si>
    <t>Dothan</t>
  </si>
  <si>
    <t>Pennslyvania</t>
  </si>
  <si>
    <t>Spokane</t>
  </si>
  <si>
    <t>Washington</t>
  </si>
  <si>
    <t>Fiscal 2009 (FYE 2/28/09</t>
  </si>
  <si>
    <t>Fiscal 2008 (FYE 2/29/08)</t>
  </si>
  <si>
    <t>Fiscal 2007 (FYE 2/28/07)</t>
  </si>
  <si>
    <t>Fiscal 2006 (FYE 2/28/06)</t>
  </si>
  <si>
    <t>Fiscal 2005 (FYE 2/28/05)</t>
  </si>
  <si>
    <t>Fiscal 2004 (FYE 2/29/04)</t>
  </si>
  <si>
    <t>Fiscal 2003 (FYE 2/28/03)</t>
  </si>
  <si>
    <t>Fiscal 2002 (FYE 2/28/02)</t>
  </si>
  <si>
    <t>Fiscal 2001 (FYE 2/28/01)</t>
  </si>
  <si>
    <t>Fiscal 2000 (FYE 2/29/00)</t>
  </si>
  <si>
    <t>Fiscal 1999 (FYE 2/28/99)</t>
  </si>
  <si>
    <t>Fiscal 1998 (FYE 2/28/98)</t>
  </si>
  <si>
    <t>Fiscal 1997 (FYE 2/28/97)</t>
  </si>
  <si>
    <t>Fiscal 1996 (FYE 2/29/96)</t>
  </si>
  <si>
    <t>Fiscal 1995 (FYE 2/28/95)</t>
  </si>
  <si>
    <t>Fiscal 1994 (FYE 2/28/94)</t>
  </si>
  <si>
    <t>NOTES:</t>
  </si>
  <si>
    <t>Per FY</t>
  </si>
  <si>
    <t xml:space="preserve">Shaded rows represent announced future store openings </t>
  </si>
  <si>
    <t>New Car</t>
  </si>
  <si>
    <t>Toyota</t>
  </si>
  <si>
    <t>Ontario</t>
  </si>
  <si>
    <t>Rivergate</t>
  </si>
  <si>
    <t>Mechanicsburg</t>
  </si>
  <si>
    <t>Madison</t>
  </si>
  <si>
    <t>Texax</t>
  </si>
  <si>
    <t>Reno</t>
  </si>
  <si>
    <t>Lynchburg</t>
  </si>
  <si>
    <t>Portland</t>
  </si>
  <si>
    <t>Orgeon</t>
  </si>
  <si>
    <t>Roanoke/Lynchburg</t>
  </si>
  <si>
    <t>Clackamas</t>
  </si>
  <si>
    <t>Sacramento South</t>
  </si>
  <si>
    <t>Beaverton</t>
  </si>
  <si>
    <t>Tupelo</t>
  </si>
  <si>
    <t>Capital Boulevard</t>
  </si>
  <si>
    <t>Cleveland</t>
  </si>
  <si>
    <t>Cleveland East</t>
  </si>
  <si>
    <t>Fiscal 2010 (FYE 2/28/10)</t>
  </si>
  <si>
    <t>No Stores Opened</t>
  </si>
  <si>
    <t>Brooklyn Park</t>
  </si>
  <si>
    <t>Minneapolis/St. Paul</t>
  </si>
  <si>
    <t>Minnesota</t>
  </si>
  <si>
    <t>South Lindbergh</t>
  </si>
  <si>
    <t>104th Avenue</t>
  </si>
  <si>
    <t>South Broadway</t>
  </si>
  <si>
    <t>Turnersville</t>
  </si>
  <si>
    <t>Gainesville</t>
  </si>
  <si>
    <t>Market</t>
  </si>
  <si>
    <t>Norcross</t>
  </si>
  <si>
    <t>Lithia Springs</t>
  </si>
  <si>
    <t>South Boulevard</t>
  </si>
  <si>
    <t>Tinely Park</t>
  </si>
  <si>
    <t>Schaumberg</t>
  </si>
  <si>
    <t>Naperville</t>
  </si>
  <si>
    <t>Colorado Springs</t>
  </si>
  <si>
    <t>Ft Worth/Arlington</t>
  </si>
  <si>
    <t>Garland</t>
  </si>
  <si>
    <t>Katy Feeway</t>
  </si>
  <si>
    <t>Oxnard</t>
  </si>
  <si>
    <t>Mid-Rivers Mall</t>
  </si>
  <si>
    <t>Atlanta, Georgia</t>
  </si>
  <si>
    <t>Opening Date</t>
  </si>
  <si>
    <t>Richmond, Virginia</t>
  </si>
  <si>
    <t>Charlotte, North Carolina</t>
  </si>
  <si>
    <t>Houston, Texas</t>
  </si>
  <si>
    <t>Dallas/Ft. Worth, Texas</t>
  </si>
  <si>
    <t>Chicago, Illinois</t>
  </si>
  <si>
    <t>San Antonio, Texas</t>
  </si>
  <si>
    <t>Greenville, South Carolina</t>
  </si>
  <si>
    <t>Nashville, Tennessee</t>
  </si>
  <si>
    <t>Los Angeles, California</t>
  </si>
  <si>
    <t>Greensboro, North Carolina</t>
  </si>
  <si>
    <t>Knoxville, Tennessee</t>
  </si>
  <si>
    <t>Las Vegas, Nevada</t>
  </si>
  <si>
    <t>Birmingham, Alabama</t>
  </si>
  <si>
    <t>Memphis, Tennessee</t>
  </si>
  <si>
    <t>Louisville, Kentucky</t>
  </si>
  <si>
    <t>Indianapolis, Indiana</t>
  </si>
  <si>
    <t>Columbia, South Carolina</t>
  </si>
  <si>
    <t>Austin, Texas</t>
  </si>
  <si>
    <t>Jacksonville, Florida</t>
  </si>
  <si>
    <t>Salt Lake City, Utah</t>
  </si>
  <si>
    <t>Norfolk/Va Beach, Virginia</t>
  </si>
  <si>
    <t>Wichita, Kansas</t>
  </si>
  <si>
    <t>Hartford/NewHaven, Connecticut</t>
  </si>
  <si>
    <t>Columbus, Ohio</t>
  </si>
  <si>
    <t>Oklahoma City, Oklahoma</t>
  </si>
  <si>
    <t>Charlottesville, Virginia</t>
  </si>
  <si>
    <t>Fresno, California</t>
  </si>
  <si>
    <t>Tucson, Arizona</t>
  </si>
  <si>
    <t>Milwaukee, Wisconsin</t>
  </si>
  <si>
    <t>San Diego, California</t>
  </si>
  <si>
    <t>Omaha, Nebraska</t>
  </si>
  <si>
    <t>Jackson, Mississippi</t>
  </si>
  <si>
    <t>Phoenix, Arizona</t>
  </si>
  <si>
    <t>Charleston, South Carolina</t>
  </si>
  <si>
    <t>Huntsville, Alabama</t>
  </si>
  <si>
    <t>Colorado Springs, Colorado</t>
  </si>
  <si>
    <t>Tulsa, Oklahoma</t>
  </si>
  <si>
    <t>Augusta, Georgia</t>
  </si>
  <si>
    <t>Cincinnati, Ohio</t>
  </si>
  <si>
    <t>Dayton, Ohio</t>
  </si>
  <si>
    <t>Baton Rouge, Louisiana</t>
  </si>
  <si>
    <t>Lexington, Kentucky</t>
  </si>
  <si>
    <t>Providence, Rhode Island</t>
  </si>
  <si>
    <t>Chattanooga, Tennessee</t>
  </si>
  <si>
    <t>Lancaster/Harrisburg, Pennsylvania</t>
  </si>
  <si>
    <t>Bakersfield, California</t>
  </si>
  <si>
    <t>Des Moines, Iowa</t>
  </si>
  <si>
    <t>Denver, Colorado</t>
  </si>
  <si>
    <t>Harrisonburg, Virginia</t>
  </si>
  <si>
    <t>Columbus, Georgia</t>
  </si>
  <si>
    <t>Savannah, Georgia</t>
  </si>
  <si>
    <t>Jackson, Tennessee</t>
  </si>
  <si>
    <t>St. Louis, Missouri</t>
  </si>
  <si>
    <t>Phildelphia, Pennsylvania</t>
  </si>
  <si>
    <t>Rochester, New York</t>
  </si>
  <si>
    <t>Dothan, Alabama</t>
  </si>
  <si>
    <t>Spokane, Washington</t>
  </si>
  <si>
    <t>Madison, Wisconsin</t>
  </si>
  <si>
    <t>Baltimore / Washington, D.C.</t>
  </si>
  <si>
    <t>Baltimore/Washington, D.C.</t>
  </si>
  <si>
    <t>Lancaster/Harrisburg</t>
  </si>
  <si>
    <t>Kansas City, Kansas/Missouri</t>
  </si>
  <si>
    <t>Portland, Oregon</t>
  </si>
  <si>
    <t>Warwick</t>
  </si>
  <si>
    <t>Rhode Island</t>
  </si>
  <si>
    <t>Parker</t>
  </si>
  <si>
    <t>Loveland</t>
  </si>
  <si>
    <t>Tallahassee</t>
  </si>
  <si>
    <t>Ft. Bend</t>
  </si>
  <si>
    <t>Reno, Nevada</t>
  </si>
  <si>
    <t>Tupelo, Mississippi</t>
  </si>
  <si>
    <t>Maplewood</t>
  </si>
  <si>
    <t>Cleveland, Ohio</t>
  </si>
  <si>
    <t>Norwood</t>
  </si>
  <si>
    <t>Danvers</t>
  </si>
  <si>
    <t>Bloomington</t>
  </si>
  <si>
    <t>Buford</t>
  </si>
  <si>
    <t>Boston</t>
  </si>
  <si>
    <t>Peoria/Bloomington</t>
  </si>
  <si>
    <t>Q4</t>
  </si>
  <si>
    <t>Total used car store count</t>
  </si>
  <si>
    <t>SUMMARY OF CARMAX USED CAR STORES BY MARKET</t>
  </si>
  <si>
    <t>CARMAX CHRONOLOCIGAL USED CAR STORE OPENING LIST</t>
  </si>
  <si>
    <t>New Jersey</t>
  </si>
  <si>
    <t>Gainesville, Florida</t>
  </si>
  <si>
    <t>O'Fallon</t>
  </si>
  <si>
    <t>Fiscal 2017 (FYE 2/28/17)</t>
  </si>
  <si>
    <t>Pleasanton</t>
  </si>
  <si>
    <t>Santa Rosa</t>
  </si>
  <si>
    <t>Springfield</t>
  </si>
  <si>
    <t>North Attleborough (Mass.)</t>
  </si>
  <si>
    <t>Merrillville  (Ind.)</t>
  </si>
  <si>
    <t>Kenosha  (Wisc.)</t>
  </si>
  <si>
    <t>Newark (Del.)</t>
  </si>
  <si>
    <t>Turnersville (N.J.)</t>
  </si>
  <si>
    <t>Tallahassee, Florida</t>
  </si>
  <si>
    <t xml:space="preserve">   Total Store Counts</t>
  </si>
  <si>
    <t>Champaign/Springfield</t>
  </si>
  <si>
    <t>El Paso</t>
  </si>
  <si>
    <t>Q2</t>
  </si>
  <si>
    <t>Westborough</t>
  </si>
  <si>
    <t>Fremont</t>
  </si>
  <si>
    <t>Bristol</t>
  </si>
  <si>
    <t>Tri-Cities Tenn/Va</t>
  </si>
  <si>
    <t>Gaithersburg</t>
  </si>
  <si>
    <t xml:space="preserve">         Relocations do not increase the total store counts.</t>
  </si>
  <si>
    <t>Wholesale</t>
  </si>
  <si>
    <t>Auction</t>
  </si>
  <si>
    <t>CarMax</t>
  </si>
  <si>
    <t>Boise</t>
  </si>
  <si>
    <t>Daytona</t>
  </si>
  <si>
    <t>Grand Rapids</t>
  </si>
  <si>
    <t>Idaho</t>
  </si>
  <si>
    <t>Q3</t>
  </si>
  <si>
    <t>Grand Rapids/Kalamazoo</t>
  </si>
  <si>
    <t>Michigan</t>
  </si>
  <si>
    <t>Boston, Massachusetts</t>
  </si>
  <si>
    <t>Rockville (relocated in FY2016)</t>
  </si>
  <si>
    <t>Store Count</t>
  </si>
  <si>
    <t>by Market</t>
  </si>
  <si>
    <t>Minneapolis/St. Paul, Minnesota</t>
  </si>
  <si>
    <t>Hulen Mall</t>
  </si>
  <si>
    <t>Maple Shade</t>
  </si>
  <si>
    <t>Palmdale</t>
  </si>
  <si>
    <t>Murrieta</t>
  </si>
  <si>
    <t>Albany</t>
  </si>
  <si>
    <t>Note (a) --</t>
  </si>
  <si>
    <t>Mobile</t>
  </si>
  <si>
    <t>Champaign/Springfield, Illinois</t>
  </si>
  <si>
    <t>El Paso, Texas</t>
  </si>
  <si>
    <t>Ft. Myers/Naples, Florida</t>
  </si>
  <si>
    <t>San Francisco/Oakland/San Jose, California</t>
  </si>
  <si>
    <t>Tampa/St. Petersburg, Florida</t>
  </si>
  <si>
    <t>Sacramento/Stockton/Modesto, California</t>
  </si>
  <si>
    <t>Orlando/Daytona Beach, Florida</t>
  </si>
  <si>
    <t>Raleigh/Durham, North Carolina</t>
  </si>
  <si>
    <t>San Francisco/Oakland/San Jose</t>
  </si>
  <si>
    <t>Mobile/Pensacola</t>
  </si>
  <si>
    <t>Orlando/Daytona Beach</t>
  </si>
  <si>
    <t>Tampa/St. Petersburg</t>
  </si>
  <si>
    <t>Sacramento/Stockton/Modesto</t>
  </si>
  <si>
    <t>Raleigh/Durham</t>
  </si>
  <si>
    <t>Norfolk/Virginia Beach</t>
  </si>
  <si>
    <t>Ft. Myers/Naples</t>
  </si>
  <si>
    <t>Albuquerque/Santa Fe , New Mexico</t>
  </si>
  <si>
    <t>Albuquerque/Santa Fe</t>
  </si>
  <si>
    <t>Roanoke/Lynchburg, Virginia</t>
  </si>
  <si>
    <t>Fiscal 2018 (FYE 2/28/18)</t>
  </si>
  <si>
    <t>Fiscal 2016 (FYE 2/29/16)</t>
  </si>
  <si>
    <t>Puyallup</t>
  </si>
  <si>
    <t>Lynnwood</t>
  </si>
  <si>
    <t>Capital Expressway</t>
  </si>
  <si>
    <t>Pensacola</t>
  </si>
  <si>
    <t>Q1</t>
  </si>
  <si>
    <t>Seattle/Tacoma</t>
  </si>
  <si>
    <t>Boise, Idaho</t>
  </si>
  <si>
    <t>Waterbury</t>
  </si>
  <si>
    <t>Hartford/New Haven</t>
  </si>
  <si>
    <t>Salisbury</t>
  </si>
  <si>
    <t>Langhorne</t>
  </si>
  <si>
    <t>Tyler</t>
  </si>
  <si>
    <t>Centennial</t>
  </si>
  <si>
    <t>Serramonte</t>
  </si>
  <si>
    <t>Renton</t>
  </si>
  <si>
    <t>Tyler/Longview</t>
  </si>
  <si>
    <t>Maple Shade (N.J.)</t>
  </si>
  <si>
    <t>Grand Rapids/Kalamazoo, Michigan</t>
  </si>
  <si>
    <t>Freemont</t>
  </si>
  <si>
    <t>Myrtle Beach</t>
  </si>
  <si>
    <t>Manchester</t>
  </si>
  <si>
    <t>Golden</t>
  </si>
  <si>
    <t>Myrtle Beach/Florence</t>
  </si>
  <si>
    <t>Portland/Auburn</t>
  </si>
  <si>
    <t>Maine</t>
  </si>
  <si>
    <t>New Hampshire</t>
  </si>
  <si>
    <t>Mobile/Pensacola, Alabama/Florida</t>
  </si>
  <si>
    <t>Seattle/Tacoma, Washington</t>
  </si>
  <si>
    <t>Tri-Cities, Tennessee/Virginia</t>
  </si>
  <si>
    <t>TV Market (a)</t>
  </si>
  <si>
    <t>Comp Base (b)</t>
  </si>
  <si>
    <t>Franchise (c)</t>
  </si>
  <si>
    <t>Gaithersburg   (d)</t>
  </si>
  <si>
    <t>(d) -- Represents a store relocation made in connectionwith the expiration of the lease on our Rockville, Maryland store.</t>
  </si>
  <si>
    <t>(c) -- The indicated store currently has a co-located new car franchise (i.e. operated from a separate faciltiy adjacent to the used car store).</t>
  </si>
  <si>
    <t xml:space="preserve">(b) -- Stores are added to the comparable store base on the first day of the store's 14th month of operation. </t>
  </si>
  <si>
    <t xml:space="preserve">(a) -- Television markets are based on Designated Market Areas ("DMA's), as designated by Nielsen Media Rsearch </t>
  </si>
  <si>
    <t xml:space="preserve">Television markets are based on Designated Market Areas ("DMA's), as designated by Nielsen Media Rsearch </t>
  </si>
  <si>
    <t>Fiscal 2019 (FYE 2/28/19)</t>
  </si>
  <si>
    <t>Santa Fe</t>
  </si>
  <si>
    <t>McKinney</t>
  </si>
  <si>
    <t>Dallas/Ft. Worth</t>
  </si>
  <si>
    <t>Jensen Beach</t>
  </si>
  <si>
    <t>Miami/Ft. Lauderdate/West Palm</t>
  </si>
  <si>
    <t>Miami/Ft. Lauderdale/W Palm Beach, Florida</t>
  </si>
  <si>
    <t>South Portland</t>
  </si>
  <si>
    <t>Greenville/New Bern/Washington</t>
  </si>
  <si>
    <t>Warner Robins</t>
  </si>
  <si>
    <t>Norman</t>
  </si>
  <si>
    <t>Macon</t>
  </si>
  <si>
    <t>Salisbury, Maryland</t>
  </si>
  <si>
    <t>Wilmington</t>
  </si>
  <si>
    <t>Lafayette</t>
  </si>
  <si>
    <t>Corpus Christi</t>
  </si>
  <si>
    <t>Shreveport</t>
  </si>
  <si>
    <t>Melbourne</t>
  </si>
  <si>
    <t>Last Updated: April 4, 2018</t>
  </si>
  <si>
    <t>Buffalo</t>
  </si>
  <si>
    <t>S. Portland</t>
  </si>
  <si>
    <t>Greenville, NC</t>
  </si>
  <si>
    <t>Montgomery</t>
  </si>
  <si>
    <t>Vancouver</t>
  </si>
  <si>
    <t>Kenner</t>
  </si>
  <si>
    <t>Montgomery/Selma</t>
  </si>
  <si>
    <t>New Orleans</t>
  </si>
  <si>
    <t>Oregon</t>
  </si>
  <si>
    <t>Greenville/New Bern/Washington, North Carolina</t>
  </si>
  <si>
    <t>Tyler/Longview, Texas</t>
  </si>
  <si>
    <t>Myrtle Beach/Florence, South Carolina</t>
  </si>
  <si>
    <t>Portland/Auburn, Maine</t>
  </si>
  <si>
    <t>Peoria/Bloomington, Illinois</t>
  </si>
  <si>
    <t>Albany, 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</si>
</sst>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\-yy;@"/>
  </numFmts>
  <fonts count="10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68">
    <xf numFmtId="0" fontId="0" fillId="0" borderId="0" xfId="0"/>
    <xf numFmtId="15" fontId="2" fillId="0" borderId="0" xfId="0" applyNumberFormat="1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17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164" fontId="2" fillId="0" borderId="0" xfId="0" applyNumberFormat="1" applyFont="1" applyAlignment="1">
      <alignment horizontal="center"/>
    </xf>
    <xf numFmtId="164" fontId="2" fillId="0" borderId="0" xfId="0" quotePrefix="1" applyNumberFormat="1" applyFont="1" applyAlignment="1">
      <alignment horizontal="center"/>
    </xf>
    <xf numFmtId="15" fontId="2" fillId="0" borderId="0" xfId="0" quotePrefix="1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3" borderId="0" xfId="0" applyFont="1" applyFill="1" applyAlignment="1">
      <alignment horizontal="center"/>
    </xf>
    <xf numFmtId="0" fontId="2" fillId="0" borderId="0" xfId="0" quotePrefix="1" applyFont="1"/>
    <xf numFmtId="0" fontId="2" fillId="4" borderId="0" xfId="0" applyFont="1" applyFill="1"/>
    <xf numFmtId="15" fontId="2" fillId="4" borderId="0" xfId="0" applyNumberFormat="1" applyFont="1" applyFill="1" applyAlignment="1">
      <alignment horizontal="center"/>
    </xf>
    <xf numFmtId="0" fontId="6" fillId="0" borderId="0" xfId="0" applyFont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/>
    <xf numFmtId="15" fontId="2" fillId="0" borderId="0" xfId="0" applyNumberFormat="1" applyFont="1" applyFill="1" applyAlignment="1">
      <alignment horizontal="center"/>
    </xf>
    <xf numFmtId="0" fontId="3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1" applyFont="1"/>
    <xf numFmtId="0" fontId="1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14" fontId="2" fillId="0" borderId="0" xfId="1" applyNumberFormat="1" applyFont="1" applyAlignment="1">
      <alignment horizontal="left"/>
    </xf>
    <xf numFmtId="0" fontId="1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1" applyFont="1" applyFill="1"/>
    <xf numFmtId="165" fontId="2" fillId="0" borderId="0" xfId="1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2" fillId="0" borderId="0" xfId="1" applyFont="1" applyFill="1" applyBorder="1"/>
    <xf numFmtId="165" fontId="8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2" fillId="0" borderId="0" xfId="1" quotePrefix="1" applyFont="1" applyFill="1" applyBorder="1"/>
    <xf numFmtId="1" fontId="2" fillId="0" borderId="2" xfId="1" applyNumberFormat="1" applyFont="1" applyBorder="1" applyAlignment="1">
      <alignment horizontal="center"/>
    </xf>
    <xf numFmtId="14" fontId="2" fillId="0" borderId="0" xfId="1" quotePrefix="1" applyNumberFormat="1" applyFont="1" applyAlignment="1">
      <alignment horizontal="left"/>
    </xf>
    <xf numFmtId="0" fontId="4" fillId="0" borderId="0" xfId="0" applyFont="1" applyFill="1"/>
    <xf numFmtId="0" fontId="9" fillId="0" borderId="0" xfId="0" applyFont="1" applyFill="1"/>
    <xf numFmtId="0" fontId="9" fillId="0" borderId="0" xfId="0" quotePrefix="1" applyFont="1"/>
    <xf numFmtId="0" fontId="9" fillId="0" borderId="0" xfId="0" applyFont="1"/>
    <xf numFmtId="1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7" fontId="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" fillId="0" borderId="0" xfId="1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8" fillId="0" borderId="0" xfId="1" applyFont="1" applyBorder="1"/>
    <xf numFmtId="0" fontId="2" fillId="0" borderId="0" xfId="1" applyFont="1" applyBorder="1"/>
    <xf numFmtId="165" fontId="2" fillId="0" borderId="0" xfId="1" applyNumberFormat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/>
    <xf numFmtId="1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0" fillId="5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73"/>
  <sheetViews>
    <sheetView tabSelected="1" topLeftCell="F137" zoomScale="79" zoomScaleNormal="79" workbookViewId="0">
      <selection activeCell="T147" sqref="T147"/>
    </sheetView>
  </sheetViews>
  <sheetFormatPr defaultRowHeight="12.5" x14ac:dyDescent="0.25"/>
  <cols>
    <col min="1" max="1" width="4.7265625" style="55" customWidth="1"/>
    <col min="2" max="2" width="25.26953125" style="2" customWidth="1"/>
    <col min="3" max="3" width="2.81640625" style="2" customWidth="1"/>
    <col min="4" max="4" width="27.54296875" style="2" customWidth="1"/>
    <col min="5" max="5" width="13.7265625" style="2" customWidth="1"/>
    <col min="6" max="6" width="11.54296875" style="1" customWidth="1"/>
    <col min="7" max="7" width="2.1796875" style="2" customWidth="1"/>
    <col min="8" max="9" width="8.7265625" style="25" customWidth="1"/>
    <col min="10" max="10" width="12.81640625" style="17" customWidth="1"/>
    <col min="11" max="11" width="1.1796875" style="2" customWidth="1"/>
    <col min="12" max="12" width="10.7265625" style="2" customWidth="1"/>
    <col min="13" max="13" width="10.81640625" style="25" customWidth="1"/>
    <col min="14" max="15" width="9.1796875" style="2"/>
    <col min="16" max="16" width="9.453125" style="2" customWidth="1"/>
    <col min="17" max="28" width="9.1796875" style="2"/>
  </cols>
  <sheetData>
    <row r="1" spans="1:28" ht="15.5" x14ac:dyDescent="0.35">
      <c r="B1" s="29" t="s">
        <v>337</v>
      </c>
      <c r="C1" s="23"/>
      <c r="H1" s="19" t="s">
        <v>177</v>
      </c>
      <c r="I1" s="19" t="s">
        <v>178</v>
      </c>
    </row>
    <row r="2" spans="1:28" x14ac:dyDescent="0.25">
      <c r="B2" s="2" t="s">
        <v>460</v>
      </c>
      <c r="D2" s="18"/>
      <c r="E2" s="18"/>
      <c r="H2" s="3" t="s">
        <v>179</v>
      </c>
      <c r="I2" s="3" t="s">
        <v>179</v>
      </c>
      <c r="J2" s="5" t="s">
        <v>3</v>
      </c>
      <c r="L2" s="4" t="s">
        <v>363</v>
      </c>
    </row>
    <row r="3" spans="1:28" s="6" customFormat="1" ht="13" x14ac:dyDescent="0.3">
      <c r="B3" s="4"/>
      <c r="C3" s="4"/>
      <c r="D3" s="4"/>
      <c r="E3" s="4" t="s">
        <v>1</v>
      </c>
      <c r="F3" s="7" t="s">
        <v>59</v>
      </c>
      <c r="G3" s="4"/>
      <c r="H3" s="3" t="s">
        <v>0</v>
      </c>
      <c r="I3" s="3" t="s">
        <v>1</v>
      </c>
      <c r="J3" s="5" t="s">
        <v>2</v>
      </c>
      <c r="K3" s="4"/>
      <c r="L3" s="4" t="s">
        <v>361</v>
      </c>
      <c r="M3" s="4" t="s">
        <v>211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s="12" customFormat="1" ht="13" x14ac:dyDescent="0.3">
      <c r="B4" s="8" t="s">
        <v>58</v>
      </c>
      <c r="C4" s="8"/>
      <c r="D4" s="8" t="s">
        <v>433</v>
      </c>
      <c r="E4" s="8" t="s">
        <v>159</v>
      </c>
      <c r="F4" s="9" t="s">
        <v>3</v>
      </c>
      <c r="G4" s="8"/>
      <c r="H4" s="10" t="s">
        <v>209</v>
      </c>
      <c r="I4" s="10" t="s">
        <v>4</v>
      </c>
      <c r="J4" s="11" t="s">
        <v>434</v>
      </c>
      <c r="K4" s="8"/>
      <c r="L4" s="8" t="s">
        <v>362</v>
      </c>
      <c r="M4" s="8" t="s">
        <v>435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x14ac:dyDescent="0.25">
      <c r="B5" s="13" t="s">
        <v>207</v>
      </c>
      <c r="C5" s="13"/>
      <c r="D5" s="13"/>
      <c r="E5" s="13"/>
      <c r="H5" s="24"/>
      <c r="I5" s="24"/>
      <c r="J5" s="14"/>
    </row>
    <row r="6" spans="1:28" x14ac:dyDescent="0.25">
      <c r="A6" s="55">
        <v>1</v>
      </c>
      <c r="B6" s="2" t="s">
        <v>5</v>
      </c>
      <c r="D6" s="2" t="s">
        <v>5</v>
      </c>
      <c r="E6" s="2" t="s">
        <v>62</v>
      </c>
      <c r="F6" s="1">
        <v>34230</v>
      </c>
      <c r="H6" s="24">
        <f>COUNT(F6)</f>
        <v>1</v>
      </c>
      <c r="I6" s="24">
        <f>+H6</f>
        <v>1</v>
      </c>
      <c r="J6" s="14"/>
      <c r="L6" s="25">
        <v>1</v>
      </c>
    </row>
    <row r="7" spans="1:28" x14ac:dyDescent="0.25">
      <c r="H7" s="24"/>
      <c r="I7" s="24"/>
      <c r="J7" s="14"/>
    </row>
    <row r="8" spans="1:28" x14ac:dyDescent="0.25">
      <c r="B8" s="13" t="s">
        <v>206</v>
      </c>
      <c r="C8" s="13"/>
      <c r="D8" s="13"/>
      <c r="E8" s="13"/>
      <c r="H8" s="24"/>
      <c r="I8" s="24"/>
      <c r="J8" s="14"/>
    </row>
    <row r="9" spans="1:28" x14ac:dyDescent="0.25">
      <c r="A9" s="55">
        <v>2</v>
      </c>
      <c r="B9" s="2" t="s">
        <v>6</v>
      </c>
      <c r="D9" s="2" t="s">
        <v>6</v>
      </c>
      <c r="E9" s="2" t="s">
        <v>63</v>
      </c>
      <c r="F9" s="1">
        <v>34639</v>
      </c>
      <c r="H9" s="24">
        <f>COUNT(F9)</f>
        <v>1</v>
      </c>
      <c r="I9" s="24">
        <f>+I6+H9</f>
        <v>2</v>
      </c>
      <c r="J9" s="15">
        <v>35065</v>
      </c>
      <c r="L9" s="25">
        <v>1</v>
      </c>
    </row>
    <row r="10" spans="1:28" x14ac:dyDescent="0.25">
      <c r="H10" s="24"/>
      <c r="I10" s="24"/>
      <c r="J10" s="14"/>
    </row>
    <row r="11" spans="1:28" x14ac:dyDescent="0.25">
      <c r="B11" s="13" t="s">
        <v>205</v>
      </c>
      <c r="C11" s="13"/>
      <c r="D11" s="13"/>
      <c r="E11" s="13"/>
      <c r="H11" s="24"/>
      <c r="I11" s="24"/>
      <c r="J11" s="14"/>
    </row>
    <row r="12" spans="1:28" x14ac:dyDescent="0.25">
      <c r="A12" s="55">
        <v>3</v>
      </c>
      <c r="B12" s="2" t="s">
        <v>60</v>
      </c>
      <c r="D12" s="2" t="s">
        <v>64</v>
      </c>
      <c r="E12" s="2" t="s">
        <v>65</v>
      </c>
      <c r="F12" s="1">
        <v>34765</v>
      </c>
      <c r="H12" s="24"/>
      <c r="I12" s="24"/>
      <c r="J12" s="14">
        <v>35186</v>
      </c>
      <c r="L12" s="25">
        <v>1</v>
      </c>
    </row>
    <row r="13" spans="1:28" x14ac:dyDescent="0.25">
      <c r="A13" s="55">
        <v>4</v>
      </c>
      <c r="B13" s="2" t="s">
        <v>61</v>
      </c>
      <c r="D13" s="2" t="s">
        <v>64</v>
      </c>
      <c r="E13" s="2" t="s">
        <v>65</v>
      </c>
      <c r="F13" s="1">
        <v>34869</v>
      </c>
      <c r="H13" s="24">
        <f>COUNT(F12:F13)</f>
        <v>2</v>
      </c>
      <c r="I13" s="24">
        <f>+I9+H13</f>
        <v>4</v>
      </c>
      <c r="J13" s="14">
        <v>35278</v>
      </c>
      <c r="L13" s="25">
        <v>1</v>
      </c>
    </row>
    <row r="14" spans="1:28" x14ac:dyDescent="0.25">
      <c r="H14" s="24"/>
      <c r="I14" s="24"/>
      <c r="J14" s="14"/>
    </row>
    <row r="15" spans="1:28" x14ac:dyDescent="0.25">
      <c r="B15" s="13" t="s">
        <v>204</v>
      </c>
      <c r="C15" s="13"/>
      <c r="D15" s="13"/>
      <c r="E15" s="13"/>
      <c r="H15" s="24"/>
      <c r="I15" s="24"/>
      <c r="J15" s="14"/>
    </row>
    <row r="16" spans="1:28" x14ac:dyDescent="0.25">
      <c r="A16" s="55">
        <v>5</v>
      </c>
      <c r="B16" s="2" t="s">
        <v>7</v>
      </c>
      <c r="D16" s="2" t="s">
        <v>7</v>
      </c>
      <c r="E16" s="2" t="s">
        <v>63</v>
      </c>
      <c r="F16" s="1">
        <v>35128</v>
      </c>
      <c r="H16" s="24"/>
      <c r="I16" s="24"/>
      <c r="J16" s="14">
        <v>35551</v>
      </c>
      <c r="L16" s="25">
        <v>1</v>
      </c>
    </row>
    <row r="17" spans="1:13" x14ac:dyDescent="0.25">
      <c r="A17" s="55">
        <v>6</v>
      </c>
      <c r="B17" s="2" t="s">
        <v>8</v>
      </c>
      <c r="D17" s="2" t="s">
        <v>393</v>
      </c>
      <c r="E17" s="2" t="s">
        <v>66</v>
      </c>
      <c r="F17" s="1">
        <v>35375</v>
      </c>
      <c r="H17" s="24"/>
      <c r="I17" s="24"/>
      <c r="J17" s="14">
        <v>35796</v>
      </c>
      <c r="L17" s="25">
        <v>1</v>
      </c>
    </row>
    <row r="18" spans="1:13" x14ac:dyDescent="0.25">
      <c r="A18" s="55">
        <v>7</v>
      </c>
      <c r="B18" s="2" t="s">
        <v>9</v>
      </c>
      <c r="D18" s="2" t="s">
        <v>9</v>
      </c>
      <c r="E18" s="2" t="s">
        <v>66</v>
      </c>
      <c r="F18" s="1">
        <v>35464</v>
      </c>
      <c r="H18" s="24">
        <f>COUNT(F16:F18)</f>
        <v>3</v>
      </c>
      <c r="I18" s="24">
        <f>+I13+H18</f>
        <v>7</v>
      </c>
      <c r="J18" s="14">
        <v>35886</v>
      </c>
      <c r="L18" s="25">
        <v>1</v>
      </c>
    </row>
    <row r="19" spans="1:13" x14ac:dyDescent="0.25">
      <c r="H19" s="24"/>
      <c r="I19" s="24"/>
      <c r="J19" s="14"/>
    </row>
    <row r="20" spans="1:13" x14ac:dyDescent="0.25">
      <c r="B20" s="13" t="s">
        <v>203</v>
      </c>
      <c r="C20" s="13"/>
      <c r="D20" s="13"/>
      <c r="E20" s="13"/>
      <c r="H20" s="24"/>
      <c r="I20" s="24"/>
      <c r="J20" s="14"/>
    </row>
    <row r="21" spans="1:13" x14ac:dyDescent="0.25">
      <c r="A21" s="55">
        <v>8</v>
      </c>
      <c r="B21" s="2" t="s">
        <v>75</v>
      </c>
      <c r="D21" s="2" t="s">
        <v>64</v>
      </c>
      <c r="E21" s="2" t="s">
        <v>65</v>
      </c>
      <c r="F21" s="1">
        <v>35598</v>
      </c>
      <c r="H21" s="24"/>
      <c r="I21" s="24"/>
      <c r="J21" s="14">
        <v>36008</v>
      </c>
      <c r="L21" s="25">
        <v>1</v>
      </c>
    </row>
    <row r="22" spans="1:13" x14ac:dyDescent="0.25">
      <c r="A22" s="55">
        <v>9</v>
      </c>
      <c r="B22" s="2" t="s">
        <v>10</v>
      </c>
      <c r="D22" s="2" t="s">
        <v>56</v>
      </c>
      <c r="E22" s="2" t="s">
        <v>67</v>
      </c>
      <c r="F22" s="1">
        <v>35619</v>
      </c>
      <c r="H22" s="24"/>
      <c r="I22" s="24"/>
      <c r="J22" s="14">
        <v>36039</v>
      </c>
      <c r="L22" s="25">
        <v>1</v>
      </c>
    </row>
    <row r="23" spans="1:13" x14ac:dyDescent="0.25">
      <c r="A23" s="55">
        <v>10</v>
      </c>
      <c r="B23" s="2" t="s">
        <v>74</v>
      </c>
      <c r="D23" s="2" t="s">
        <v>56</v>
      </c>
      <c r="E23" s="2" t="s">
        <v>67</v>
      </c>
      <c r="F23" s="1">
        <v>35634</v>
      </c>
      <c r="H23" s="24"/>
      <c r="I23" s="24"/>
      <c r="J23" s="14">
        <v>36039</v>
      </c>
      <c r="L23" s="25">
        <v>1</v>
      </c>
    </row>
    <row r="24" spans="1:13" x14ac:dyDescent="0.25">
      <c r="A24" s="55">
        <v>11</v>
      </c>
      <c r="B24" s="2" t="s">
        <v>11</v>
      </c>
      <c r="D24" s="2" t="s">
        <v>314</v>
      </c>
      <c r="E24" s="2" t="s">
        <v>73</v>
      </c>
      <c r="F24" s="1">
        <v>35668</v>
      </c>
      <c r="H24" s="24"/>
      <c r="I24" s="24"/>
      <c r="J24" s="14">
        <v>36069</v>
      </c>
      <c r="L24" s="25">
        <v>1</v>
      </c>
      <c r="M24" s="25" t="s">
        <v>212</v>
      </c>
    </row>
    <row r="25" spans="1:13" x14ac:dyDescent="0.25">
      <c r="A25" s="55">
        <v>12</v>
      </c>
      <c r="B25" s="2" t="s">
        <v>68</v>
      </c>
      <c r="D25" s="2" t="s">
        <v>445</v>
      </c>
      <c r="E25" s="2" t="s">
        <v>67</v>
      </c>
      <c r="F25" s="1">
        <v>35681</v>
      </c>
      <c r="H25" s="24"/>
      <c r="I25" s="24"/>
      <c r="J25" s="14">
        <v>36100</v>
      </c>
      <c r="L25" s="25">
        <v>1</v>
      </c>
    </row>
    <row r="26" spans="1:13" x14ac:dyDescent="0.25">
      <c r="A26" s="55">
        <v>13</v>
      </c>
      <c r="B26" s="2" t="s">
        <v>69</v>
      </c>
      <c r="D26" s="27" t="s">
        <v>447</v>
      </c>
      <c r="E26" s="2" t="s">
        <v>66</v>
      </c>
      <c r="F26" s="1">
        <v>35702</v>
      </c>
      <c r="H26" s="24"/>
      <c r="I26" s="24"/>
      <c r="J26" s="14">
        <v>36100</v>
      </c>
      <c r="L26" s="25">
        <v>1</v>
      </c>
    </row>
    <row r="27" spans="1:13" x14ac:dyDescent="0.25">
      <c r="A27" s="55">
        <v>14</v>
      </c>
      <c r="B27" s="2" t="s">
        <v>12</v>
      </c>
      <c r="D27" s="27" t="s">
        <v>447</v>
      </c>
      <c r="E27" s="2" t="s">
        <v>66</v>
      </c>
      <c r="F27" s="1">
        <v>35751</v>
      </c>
      <c r="H27" s="24"/>
      <c r="I27" s="24"/>
      <c r="J27" s="14">
        <v>36161</v>
      </c>
      <c r="L27" s="25">
        <v>1</v>
      </c>
    </row>
    <row r="28" spans="1:13" x14ac:dyDescent="0.25">
      <c r="A28" s="55">
        <v>15</v>
      </c>
      <c r="B28" s="2" t="s">
        <v>70</v>
      </c>
      <c r="D28" s="27" t="s">
        <v>56</v>
      </c>
      <c r="E28" s="2" t="s">
        <v>67</v>
      </c>
      <c r="F28" s="1">
        <v>35767</v>
      </c>
      <c r="H28" s="24"/>
      <c r="I28" s="24"/>
      <c r="J28" s="14">
        <v>36192</v>
      </c>
      <c r="L28" s="25">
        <v>1</v>
      </c>
    </row>
    <row r="29" spans="1:13" x14ac:dyDescent="0.25">
      <c r="A29" s="55">
        <v>16</v>
      </c>
      <c r="B29" s="2" t="s">
        <v>13</v>
      </c>
      <c r="D29" s="27" t="s">
        <v>445</v>
      </c>
      <c r="E29" s="2" t="s">
        <v>67</v>
      </c>
      <c r="F29" s="1">
        <v>35772</v>
      </c>
      <c r="H29" s="24"/>
      <c r="I29" s="24"/>
      <c r="J29" s="14">
        <v>36192</v>
      </c>
      <c r="L29" s="25">
        <v>1</v>
      </c>
    </row>
    <row r="30" spans="1:13" x14ac:dyDescent="0.25">
      <c r="A30" s="55">
        <v>17</v>
      </c>
      <c r="B30" s="2" t="s">
        <v>76</v>
      </c>
      <c r="D30" s="27" t="s">
        <v>71</v>
      </c>
      <c r="E30" s="2" t="s">
        <v>72</v>
      </c>
      <c r="F30" s="1">
        <v>35847</v>
      </c>
      <c r="H30" s="24"/>
      <c r="I30" s="24"/>
      <c r="J30" s="14">
        <v>36251</v>
      </c>
      <c r="L30" s="25">
        <v>1</v>
      </c>
    </row>
    <row r="31" spans="1:13" x14ac:dyDescent="0.25">
      <c r="A31" s="55">
        <v>18</v>
      </c>
      <c r="B31" s="2" t="s">
        <v>77</v>
      </c>
      <c r="D31" s="27" t="s">
        <v>447</v>
      </c>
      <c r="E31" s="2" t="s">
        <v>66</v>
      </c>
      <c r="F31" s="1">
        <v>35854</v>
      </c>
      <c r="H31" s="24">
        <f>COUNT(F21:F31)</f>
        <v>11</v>
      </c>
      <c r="I31" s="24">
        <f>+I18+H31</f>
        <v>18</v>
      </c>
      <c r="J31" s="14">
        <v>36251</v>
      </c>
      <c r="L31" s="25">
        <v>1</v>
      </c>
    </row>
    <row r="32" spans="1:13" x14ac:dyDescent="0.25">
      <c r="H32" s="24"/>
      <c r="I32" s="24"/>
      <c r="J32" s="14"/>
    </row>
    <row r="33" spans="1:13" x14ac:dyDescent="0.25">
      <c r="B33" s="13" t="s">
        <v>202</v>
      </c>
      <c r="C33" s="13"/>
      <c r="D33" s="13"/>
      <c r="E33" s="13"/>
      <c r="H33" s="24"/>
      <c r="I33" s="24"/>
      <c r="J33" s="14"/>
    </row>
    <row r="34" spans="1:13" x14ac:dyDescent="0.25">
      <c r="A34" s="55">
        <v>19</v>
      </c>
      <c r="B34" s="2" t="s">
        <v>78</v>
      </c>
      <c r="D34" s="2" t="s">
        <v>71</v>
      </c>
      <c r="E34" s="2" t="s">
        <v>72</v>
      </c>
      <c r="F34" s="1">
        <v>35884</v>
      </c>
      <c r="H34" s="24"/>
      <c r="I34" s="24"/>
      <c r="J34" s="14">
        <v>36281</v>
      </c>
      <c r="L34" s="25">
        <v>1</v>
      </c>
    </row>
    <row r="35" spans="1:13" x14ac:dyDescent="0.25">
      <c r="A35" s="55">
        <v>20</v>
      </c>
      <c r="B35" s="2" t="s">
        <v>81</v>
      </c>
      <c r="D35" s="2" t="s">
        <v>71</v>
      </c>
      <c r="E35" s="2" t="s">
        <v>72</v>
      </c>
      <c r="F35" s="1">
        <v>35866</v>
      </c>
      <c r="H35" s="24"/>
      <c r="I35" s="24"/>
      <c r="J35" s="14">
        <v>36342</v>
      </c>
      <c r="L35" s="25">
        <v>1</v>
      </c>
    </row>
    <row r="36" spans="1:13" x14ac:dyDescent="0.25">
      <c r="A36" s="55">
        <v>21</v>
      </c>
      <c r="B36" s="2" t="s">
        <v>80</v>
      </c>
      <c r="D36" s="2" t="s">
        <v>445</v>
      </c>
      <c r="E36" s="2" t="s">
        <v>67</v>
      </c>
      <c r="F36" s="1">
        <v>35931</v>
      </c>
      <c r="H36" s="24"/>
      <c r="I36" s="24"/>
      <c r="J36" s="14">
        <v>36342</v>
      </c>
      <c r="L36" s="25">
        <v>1</v>
      </c>
    </row>
    <row r="37" spans="1:13" x14ac:dyDescent="0.25">
      <c r="A37" s="55">
        <v>22</v>
      </c>
      <c r="B37" s="2" t="s">
        <v>79</v>
      </c>
      <c r="D37" s="2" t="s">
        <v>71</v>
      </c>
      <c r="E37" s="2" t="s">
        <v>72</v>
      </c>
      <c r="F37" s="1">
        <v>35971</v>
      </c>
      <c r="H37" s="24"/>
      <c r="I37" s="24"/>
      <c r="J37" s="14">
        <v>36373</v>
      </c>
      <c r="L37" s="25">
        <v>1</v>
      </c>
    </row>
    <row r="38" spans="1:13" x14ac:dyDescent="0.25">
      <c r="A38" s="55">
        <v>23</v>
      </c>
      <c r="B38" s="2" t="s">
        <v>14</v>
      </c>
      <c r="D38" s="2" t="s">
        <v>14</v>
      </c>
      <c r="E38" s="2" t="s">
        <v>67</v>
      </c>
      <c r="F38" s="1">
        <v>35989</v>
      </c>
      <c r="H38" s="24"/>
      <c r="I38" s="24"/>
      <c r="J38" s="14">
        <v>36404</v>
      </c>
      <c r="L38" s="25">
        <v>1</v>
      </c>
    </row>
    <row r="39" spans="1:13" x14ac:dyDescent="0.25">
      <c r="A39" s="55">
        <v>24</v>
      </c>
      <c r="B39" s="2" t="s">
        <v>82</v>
      </c>
      <c r="D39" s="2" t="s">
        <v>314</v>
      </c>
      <c r="E39" s="2" t="s">
        <v>62</v>
      </c>
      <c r="F39" s="1">
        <v>36057</v>
      </c>
      <c r="H39" s="24"/>
      <c r="I39" s="24"/>
      <c r="J39" s="14">
        <v>36465</v>
      </c>
    </row>
    <row r="40" spans="1:13" x14ac:dyDescent="0.25">
      <c r="A40" s="55">
        <v>25</v>
      </c>
      <c r="B40" s="2" t="s">
        <v>83</v>
      </c>
      <c r="D40" s="2" t="s">
        <v>314</v>
      </c>
      <c r="E40" s="2" t="s">
        <v>73</v>
      </c>
      <c r="F40" s="1">
        <v>36120</v>
      </c>
      <c r="H40" s="24"/>
      <c r="I40" s="24"/>
      <c r="J40" s="14">
        <v>36526</v>
      </c>
    </row>
    <row r="41" spans="1:13" x14ac:dyDescent="0.25">
      <c r="A41" s="55">
        <v>26</v>
      </c>
      <c r="B41" s="2" t="s">
        <v>84</v>
      </c>
      <c r="D41" s="2" t="s">
        <v>71</v>
      </c>
      <c r="E41" s="2" t="s">
        <v>127</v>
      </c>
      <c r="F41" s="1">
        <v>36143</v>
      </c>
      <c r="H41" s="24"/>
      <c r="I41" s="24"/>
      <c r="J41" s="14">
        <v>36557</v>
      </c>
      <c r="L41" s="25">
        <v>1</v>
      </c>
      <c r="M41" s="25" t="s">
        <v>212</v>
      </c>
    </row>
    <row r="42" spans="1:13" x14ac:dyDescent="0.25">
      <c r="A42" s="55">
        <v>27</v>
      </c>
      <c r="B42" s="2" t="s">
        <v>15</v>
      </c>
      <c r="D42" s="2" t="s">
        <v>394</v>
      </c>
      <c r="E42" s="2" t="s">
        <v>66</v>
      </c>
      <c r="F42" s="1">
        <v>36211</v>
      </c>
      <c r="H42" s="24"/>
      <c r="I42" s="24"/>
      <c r="J42" s="14">
        <v>36617</v>
      </c>
    </row>
    <row r="43" spans="1:13" x14ac:dyDescent="0.25">
      <c r="A43" s="55">
        <v>28</v>
      </c>
      <c r="B43" s="2" t="s">
        <v>85</v>
      </c>
      <c r="D43" s="2" t="s">
        <v>85</v>
      </c>
      <c r="E43" s="2" t="s">
        <v>86</v>
      </c>
      <c r="F43" s="1">
        <v>36217</v>
      </c>
      <c r="H43" s="24"/>
      <c r="I43" s="24"/>
      <c r="J43" s="14">
        <v>36617</v>
      </c>
      <c r="L43" s="25">
        <v>1</v>
      </c>
    </row>
    <row r="44" spans="1:13" x14ac:dyDescent="0.25">
      <c r="A44" s="55">
        <v>29</v>
      </c>
      <c r="B44" s="51" t="s">
        <v>372</v>
      </c>
      <c r="D44" s="2" t="s">
        <v>314</v>
      </c>
      <c r="E44" s="2" t="s">
        <v>73</v>
      </c>
      <c r="F44" s="1">
        <v>36217</v>
      </c>
      <c r="H44" s="24">
        <f>COUNT(F34:F44)</f>
        <v>11</v>
      </c>
      <c r="I44" s="24">
        <f>+I31+H44</f>
        <v>29</v>
      </c>
      <c r="J44" s="14">
        <v>36617</v>
      </c>
    </row>
    <row r="45" spans="1:13" x14ac:dyDescent="0.25">
      <c r="H45" s="24"/>
      <c r="I45" s="24"/>
      <c r="J45" s="14"/>
    </row>
    <row r="46" spans="1:13" x14ac:dyDescent="0.25">
      <c r="B46" s="13" t="s">
        <v>201</v>
      </c>
      <c r="C46" s="13"/>
      <c r="D46" s="13"/>
      <c r="E46" s="13"/>
      <c r="H46" s="24"/>
      <c r="I46" s="24"/>
      <c r="J46" s="14"/>
    </row>
    <row r="47" spans="1:13" x14ac:dyDescent="0.25">
      <c r="A47" s="55">
        <v>30</v>
      </c>
      <c r="B47" s="2" t="s">
        <v>16</v>
      </c>
      <c r="D47" s="2" t="s">
        <v>16</v>
      </c>
      <c r="E47" s="2" t="s">
        <v>87</v>
      </c>
      <c r="F47" s="1">
        <v>36372</v>
      </c>
      <c r="H47" s="24"/>
      <c r="I47" s="24"/>
      <c r="J47" s="14">
        <v>36770</v>
      </c>
      <c r="L47" s="25"/>
    </row>
    <row r="48" spans="1:13" x14ac:dyDescent="0.25">
      <c r="A48" s="55">
        <v>31</v>
      </c>
      <c r="B48" s="2" t="s">
        <v>92</v>
      </c>
      <c r="D48" s="2" t="s">
        <v>88</v>
      </c>
      <c r="E48" s="2" t="s">
        <v>89</v>
      </c>
      <c r="F48" s="1">
        <v>36404</v>
      </c>
      <c r="H48" s="24"/>
      <c r="I48" s="24"/>
      <c r="J48" s="14">
        <v>36831</v>
      </c>
      <c r="L48" s="25">
        <v>1</v>
      </c>
    </row>
    <row r="49" spans="1:12" x14ac:dyDescent="0.25">
      <c r="A49" s="55">
        <v>32</v>
      </c>
      <c r="B49" s="2" t="s">
        <v>91</v>
      </c>
      <c r="D49" s="2" t="s">
        <v>56</v>
      </c>
      <c r="E49" s="2" t="s">
        <v>67</v>
      </c>
      <c r="F49" s="1">
        <v>36582</v>
      </c>
      <c r="H49" s="24"/>
      <c r="I49" s="24"/>
      <c r="J49" s="14">
        <v>36982</v>
      </c>
    </row>
    <row r="50" spans="1:12" x14ac:dyDescent="0.25">
      <c r="A50" s="55">
        <v>33</v>
      </c>
      <c r="B50" s="2" t="s">
        <v>90</v>
      </c>
      <c r="D50" s="2" t="s">
        <v>445</v>
      </c>
      <c r="E50" s="2" t="s">
        <v>67</v>
      </c>
      <c r="F50" s="1">
        <v>36582</v>
      </c>
      <c r="H50" s="24">
        <f>COUNT(F47:F50)</f>
        <v>4</v>
      </c>
      <c r="I50" s="24">
        <f>+I44+H50</f>
        <v>33</v>
      </c>
      <c r="J50" s="14">
        <v>36982</v>
      </c>
    </row>
    <row r="51" spans="1:12" x14ac:dyDescent="0.25">
      <c r="H51" s="24"/>
      <c r="I51" s="24"/>
      <c r="J51" s="14"/>
    </row>
    <row r="52" spans="1:12" x14ac:dyDescent="0.25">
      <c r="B52" s="13" t="s">
        <v>200</v>
      </c>
      <c r="C52" s="13"/>
      <c r="D52" s="13"/>
      <c r="E52" s="13"/>
      <c r="H52" s="24"/>
      <c r="I52" s="24"/>
      <c r="J52" s="14"/>
    </row>
    <row r="53" spans="1:12" x14ac:dyDescent="0.25">
      <c r="B53" s="2" t="s">
        <v>231</v>
      </c>
      <c r="H53" s="24">
        <f>COUNT(F53)</f>
        <v>0</v>
      </c>
      <c r="I53" s="24">
        <f>+I50+H53</f>
        <v>33</v>
      </c>
      <c r="J53" s="14"/>
    </row>
    <row r="54" spans="1:12" x14ac:dyDescent="0.25">
      <c r="H54" s="24"/>
      <c r="I54" s="24"/>
      <c r="J54" s="14"/>
    </row>
    <row r="55" spans="1:12" x14ac:dyDescent="0.25">
      <c r="B55" s="13" t="s">
        <v>199</v>
      </c>
      <c r="C55" s="13"/>
      <c r="D55" s="13"/>
      <c r="E55" s="13"/>
      <c r="H55" s="24"/>
      <c r="I55" s="24"/>
      <c r="J55" s="14"/>
    </row>
    <row r="56" spans="1:12" x14ac:dyDescent="0.25">
      <c r="A56" s="55">
        <v>34</v>
      </c>
      <c r="B56" s="2" t="s">
        <v>93</v>
      </c>
      <c r="D56" s="2" t="s">
        <v>71</v>
      </c>
      <c r="E56" s="2" t="s">
        <v>107</v>
      </c>
      <c r="F56" s="1">
        <v>37306</v>
      </c>
      <c r="H56" s="24"/>
      <c r="I56" s="24"/>
      <c r="J56" s="14">
        <v>37712</v>
      </c>
    </row>
    <row r="57" spans="1:12" x14ac:dyDescent="0.25">
      <c r="A57" s="55">
        <v>35</v>
      </c>
      <c r="B57" s="2" t="s">
        <v>17</v>
      </c>
      <c r="D57" s="2" t="s">
        <v>17</v>
      </c>
      <c r="E57" s="2" t="s">
        <v>63</v>
      </c>
      <c r="F57" s="1">
        <v>37308</v>
      </c>
      <c r="H57" s="24">
        <f>COUNT(F56:F57)</f>
        <v>2</v>
      </c>
      <c r="I57" s="24">
        <f>+I53+H57</f>
        <v>35</v>
      </c>
      <c r="J57" s="14">
        <v>37712</v>
      </c>
    </row>
    <row r="58" spans="1:12" x14ac:dyDescent="0.25">
      <c r="H58" s="24"/>
      <c r="I58" s="24"/>
      <c r="J58" s="14"/>
    </row>
    <row r="59" spans="1:12" x14ac:dyDescent="0.25">
      <c r="B59" s="13" t="s">
        <v>198</v>
      </c>
      <c r="C59" s="13"/>
      <c r="D59" s="13"/>
      <c r="E59" s="13"/>
      <c r="H59" s="24"/>
      <c r="I59" s="24"/>
      <c r="J59" s="14"/>
    </row>
    <row r="60" spans="1:12" x14ac:dyDescent="0.25">
      <c r="A60" s="55">
        <v>36</v>
      </c>
      <c r="B60" s="2" t="s">
        <v>94</v>
      </c>
      <c r="D60" s="2" t="s">
        <v>395</v>
      </c>
      <c r="E60" s="2" t="s">
        <v>89</v>
      </c>
      <c r="F60" s="1">
        <v>37356</v>
      </c>
      <c r="H60" s="24"/>
      <c r="I60" s="24"/>
      <c r="J60" s="14">
        <v>37773</v>
      </c>
      <c r="L60" s="25">
        <v>1</v>
      </c>
    </row>
    <row r="61" spans="1:12" x14ac:dyDescent="0.25">
      <c r="A61" s="55">
        <v>37</v>
      </c>
      <c r="B61" s="2" t="s">
        <v>95</v>
      </c>
      <c r="D61" s="2" t="s">
        <v>96</v>
      </c>
      <c r="E61" s="2" t="s">
        <v>63</v>
      </c>
      <c r="F61" s="1">
        <v>37516</v>
      </c>
      <c r="H61" s="24"/>
      <c r="I61" s="24"/>
      <c r="J61" s="14">
        <v>37926</v>
      </c>
    </row>
    <row r="62" spans="1:12" x14ac:dyDescent="0.25">
      <c r="A62" s="55">
        <v>38</v>
      </c>
      <c r="B62" s="2" t="s">
        <v>18</v>
      </c>
      <c r="D62" s="2" t="s">
        <v>18</v>
      </c>
      <c r="E62" s="2" t="s">
        <v>87</v>
      </c>
      <c r="F62" s="1">
        <v>37572</v>
      </c>
      <c r="H62" s="24"/>
      <c r="I62" s="24"/>
      <c r="J62" s="14">
        <v>37987</v>
      </c>
      <c r="L62" s="25">
        <v>1</v>
      </c>
    </row>
    <row r="63" spans="1:12" x14ac:dyDescent="0.25">
      <c r="A63" s="55">
        <v>39</v>
      </c>
      <c r="B63" s="2" t="s">
        <v>98</v>
      </c>
      <c r="D63" s="2" t="s">
        <v>71</v>
      </c>
      <c r="E63" s="2" t="s">
        <v>72</v>
      </c>
      <c r="F63" s="1">
        <v>37649</v>
      </c>
      <c r="H63" s="24"/>
      <c r="I63" s="24"/>
      <c r="J63" s="14">
        <v>38047</v>
      </c>
    </row>
    <row r="64" spans="1:12" x14ac:dyDescent="0.25">
      <c r="A64" s="55">
        <v>40</v>
      </c>
      <c r="B64" s="2" t="s">
        <v>97</v>
      </c>
      <c r="D64" s="2" t="s">
        <v>64</v>
      </c>
      <c r="E64" s="2" t="s">
        <v>65</v>
      </c>
      <c r="F64" s="1">
        <v>37670</v>
      </c>
      <c r="H64" s="24">
        <f>COUNT(F60:F64)</f>
        <v>5</v>
      </c>
      <c r="I64" s="24">
        <f>+I57+H64</f>
        <v>40</v>
      </c>
      <c r="J64" s="14">
        <v>38078</v>
      </c>
    </row>
    <row r="65" spans="1:12" x14ac:dyDescent="0.25">
      <c r="H65" s="24"/>
      <c r="I65" s="24"/>
      <c r="J65" s="14"/>
    </row>
    <row r="66" spans="1:12" x14ac:dyDescent="0.25">
      <c r="B66" s="13" t="s">
        <v>197</v>
      </c>
      <c r="C66" s="13"/>
      <c r="D66" s="13"/>
      <c r="E66" s="13"/>
      <c r="H66" s="24"/>
      <c r="I66" s="24"/>
      <c r="J66" s="14"/>
    </row>
    <row r="67" spans="1:12" x14ac:dyDescent="0.25">
      <c r="A67" s="55">
        <v>41</v>
      </c>
      <c r="B67" s="2" t="s">
        <v>19</v>
      </c>
      <c r="D67" s="2" t="s">
        <v>19</v>
      </c>
      <c r="E67" s="2" t="s">
        <v>99</v>
      </c>
      <c r="F67" s="1">
        <v>37691</v>
      </c>
      <c r="H67" s="24"/>
      <c r="I67" s="24"/>
      <c r="J67" s="14">
        <v>38108</v>
      </c>
      <c r="L67" s="25">
        <v>1</v>
      </c>
    </row>
    <row r="68" spans="1:12" x14ac:dyDescent="0.25">
      <c r="A68" s="55">
        <v>42</v>
      </c>
      <c r="B68" s="2" t="s">
        <v>20</v>
      </c>
      <c r="D68" s="2" t="s">
        <v>20</v>
      </c>
      <c r="E68" s="2" t="s">
        <v>100</v>
      </c>
      <c r="F68" s="1">
        <v>37726</v>
      </c>
      <c r="H68" s="24"/>
      <c r="I68" s="24"/>
      <c r="J68" s="14">
        <v>38139</v>
      </c>
      <c r="L68" s="25">
        <v>1</v>
      </c>
    </row>
    <row r="69" spans="1:12" x14ac:dyDescent="0.25">
      <c r="A69" s="55">
        <v>43</v>
      </c>
      <c r="B69" s="2" t="s">
        <v>21</v>
      </c>
      <c r="D69" s="2" t="s">
        <v>21</v>
      </c>
      <c r="E69" s="2" t="s">
        <v>102</v>
      </c>
      <c r="F69" s="1">
        <v>37796</v>
      </c>
      <c r="H69" s="24"/>
      <c r="I69" s="24"/>
      <c r="J69" s="14">
        <v>38200</v>
      </c>
      <c r="L69" s="25">
        <v>1</v>
      </c>
    </row>
    <row r="70" spans="1:12" x14ac:dyDescent="0.25">
      <c r="A70" s="55">
        <v>44</v>
      </c>
      <c r="B70" s="2" t="s">
        <v>105</v>
      </c>
      <c r="D70" s="2" t="s">
        <v>8</v>
      </c>
      <c r="E70" s="2" t="s">
        <v>66</v>
      </c>
      <c r="F70" s="1">
        <v>37831</v>
      </c>
      <c r="H70" s="24"/>
      <c r="I70" s="24"/>
      <c r="J70" s="14">
        <v>38231</v>
      </c>
    </row>
    <row r="71" spans="1:12" x14ac:dyDescent="0.25">
      <c r="A71" s="55">
        <v>45</v>
      </c>
      <c r="B71" s="2" t="s">
        <v>22</v>
      </c>
      <c r="D71" s="2" t="s">
        <v>22</v>
      </c>
      <c r="E71" s="2" t="s">
        <v>87</v>
      </c>
      <c r="F71" s="1">
        <v>37915</v>
      </c>
      <c r="H71" s="24"/>
      <c r="I71" s="24"/>
      <c r="J71" s="14">
        <v>38322</v>
      </c>
      <c r="L71" s="25">
        <v>1</v>
      </c>
    </row>
    <row r="72" spans="1:12" x14ac:dyDescent="0.25">
      <c r="A72" s="55">
        <v>46</v>
      </c>
      <c r="B72" s="2" t="s">
        <v>104</v>
      </c>
      <c r="D72" s="2" t="s">
        <v>71</v>
      </c>
      <c r="E72" s="2" t="s">
        <v>72</v>
      </c>
      <c r="F72" s="1">
        <v>37943</v>
      </c>
      <c r="H72" s="24"/>
      <c r="I72" s="24"/>
      <c r="J72" s="14">
        <v>38353</v>
      </c>
    </row>
    <row r="73" spans="1:12" x14ac:dyDescent="0.25">
      <c r="A73" s="55">
        <v>47</v>
      </c>
      <c r="B73" s="2" t="s">
        <v>23</v>
      </c>
      <c r="D73" s="2" t="s">
        <v>88</v>
      </c>
      <c r="E73" s="2" t="s">
        <v>89</v>
      </c>
      <c r="F73" s="1">
        <v>37974</v>
      </c>
      <c r="H73" s="24"/>
      <c r="I73" s="24"/>
      <c r="J73" s="14">
        <v>36281</v>
      </c>
    </row>
    <row r="74" spans="1:12" x14ac:dyDescent="0.25">
      <c r="A74" s="55">
        <v>48</v>
      </c>
      <c r="B74" s="2" t="s">
        <v>103</v>
      </c>
      <c r="D74" s="2" t="s">
        <v>19</v>
      </c>
      <c r="E74" s="2" t="s">
        <v>99</v>
      </c>
      <c r="F74" s="1">
        <v>38006</v>
      </c>
      <c r="H74" s="24"/>
      <c r="I74" s="24"/>
      <c r="J74" s="14">
        <v>38412</v>
      </c>
    </row>
    <row r="75" spans="1:12" x14ac:dyDescent="0.25">
      <c r="A75" s="55">
        <v>49</v>
      </c>
      <c r="B75" s="2" t="s">
        <v>24</v>
      </c>
      <c r="D75" s="2" t="s">
        <v>24</v>
      </c>
      <c r="E75" s="2" t="s">
        <v>101</v>
      </c>
      <c r="F75" s="1">
        <v>38034</v>
      </c>
      <c r="H75" s="24">
        <f>COUNT(F67:F75)</f>
        <v>9</v>
      </c>
      <c r="I75" s="24">
        <f>+I64+H75</f>
        <v>49</v>
      </c>
      <c r="J75" s="14">
        <v>38443</v>
      </c>
      <c r="L75" s="25">
        <v>1</v>
      </c>
    </row>
    <row r="76" spans="1:12" x14ac:dyDescent="0.25">
      <c r="H76" s="24"/>
      <c r="I76" s="24"/>
      <c r="J76" s="14"/>
    </row>
    <row r="77" spans="1:12" x14ac:dyDescent="0.25">
      <c r="B77" s="13" t="s">
        <v>196</v>
      </c>
      <c r="C77" s="13"/>
      <c r="D77" s="13"/>
      <c r="E77" s="13"/>
      <c r="H77" s="24"/>
      <c r="I77" s="24"/>
      <c r="J77" s="14"/>
    </row>
    <row r="78" spans="1:12" x14ac:dyDescent="0.25">
      <c r="A78" s="55">
        <v>50</v>
      </c>
      <c r="B78" s="2" t="s">
        <v>25</v>
      </c>
      <c r="D78" s="2" t="s">
        <v>25</v>
      </c>
      <c r="E78" s="2" t="s">
        <v>107</v>
      </c>
      <c r="F78" s="1">
        <v>38048</v>
      </c>
      <c r="H78" s="24"/>
      <c r="I78" s="24"/>
      <c r="J78" s="14">
        <v>38473</v>
      </c>
      <c r="L78" s="25">
        <v>1</v>
      </c>
    </row>
    <row r="79" spans="1:12" x14ac:dyDescent="0.25">
      <c r="A79" s="55">
        <v>51</v>
      </c>
      <c r="B79" s="2" t="s">
        <v>108</v>
      </c>
      <c r="D79" s="2" t="s">
        <v>108</v>
      </c>
      <c r="E79" s="2" t="s">
        <v>86</v>
      </c>
      <c r="F79" s="1">
        <v>38090</v>
      </c>
      <c r="H79" s="24"/>
      <c r="I79" s="24"/>
      <c r="J79" s="14">
        <v>38504</v>
      </c>
      <c r="L79" s="25">
        <v>1</v>
      </c>
    </row>
    <row r="80" spans="1:12" x14ac:dyDescent="0.25">
      <c r="A80" s="55">
        <v>52</v>
      </c>
      <c r="B80" s="2" t="s">
        <v>106</v>
      </c>
      <c r="D80" s="2" t="s">
        <v>88</v>
      </c>
      <c r="E80" s="2" t="s">
        <v>89</v>
      </c>
      <c r="F80" s="1">
        <v>38125</v>
      </c>
      <c r="H80" s="24"/>
      <c r="I80" s="24"/>
      <c r="J80" s="14">
        <v>38534</v>
      </c>
      <c r="L80" s="25">
        <v>1</v>
      </c>
    </row>
    <row r="81" spans="1:12" x14ac:dyDescent="0.25">
      <c r="A81" s="55">
        <v>53</v>
      </c>
      <c r="B81" s="2" t="s">
        <v>26</v>
      </c>
      <c r="D81" s="2" t="s">
        <v>17</v>
      </c>
      <c r="E81" s="2" t="s">
        <v>63</v>
      </c>
      <c r="F81" s="1">
        <v>38153</v>
      </c>
      <c r="H81" s="24"/>
      <c r="I81" s="24"/>
      <c r="J81" s="14">
        <v>38565</v>
      </c>
    </row>
    <row r="82" spans="1:12" x14ac:dyDescent="0.25">
      <c r="A82" s="55">
        <v>54</v>
      </c>
      <c r="B82" s="2" t="s">
        <v>180</v>
      </c>
      <c r="D82" s="2" t="s">
        <v>396</v>
      </c>
      <c r="E82" s="2" t="s">
        <v>63</v>
      </c>
      <c r="F82" s="1">
        <v>38181</v>
      </c>
      <c r="H82" s="24"/>
      <c r="I82" s="24"/>
      <c r="J82" s="14">
        <v>38596</v>
      </c>
    </row>
    <row r="83" spans="1:12" x14ac:dyDescent="0.25">
      <c r="A83" s="55">
        <v>55</v>
      </c>
      <c r="B83" s="2" t="s">
        <v>109</v>
      </c>
      <c r="D83" s="2" t="s">
        <v>109</v>
      </c>
      <c r="E83" s="2" t="s">
        <v>67</v>
      </c>
      <c r="F83" s="1">
        <v>38202</v>
      </c>
      <c r="H83" s="24"/>
      <c r="I83" s="24"/>
      <c r="J83" s="14">
        <v>38626</v>
      </c>
      <c r="L83" s="25">
        <v>1</v>
      </c>
    </row>
    <row r="84" spans="1:12" x14ac:dyDescent="0.25">
      <c r="A84" s="55">
        <v>56</v>
      </c>
      <c r="B84" s="2" t="s">
        <v>110</v>
      </c>
      <c r="D84" s="2" t="s">
        <v>5</v>
      </c>
      <c r="E84" s="2" t="s">
        <v>62</v>
      </c>
      <c r="F84" s="1">
        <v>38272</v>
      </c>
      <c r="H84" s="24"/>
      <c r="I84" s="24"/>
      <c r="J84" s="14">
        <v>38687</v>
      </c>
    </row>
    <row r="85" spans="1:12" x14ac:dyDescent="0.25">
      <c r="A85" s="55">
        <v>57</v>
      </c>
      <c r="B85" s="2" t="s">
        <v>27</v>
      </c>
      <c r="D85" s="2" t="s">
        <v>400</v>
      </c>
      <c r="E85" s="2" t="s">
        <v>111</v>
      </c>
      <c r="F85" s="1">
        <v>38307</v>
      </c>
      <c r="H85" s="24"/>
      <c r="I85" s="24"/>
      <c r="J85" s="14">
        <v>38718</v>
      </c>
      <c r="L85" s="25">
        <v>1</v>
      </c>
    </row>
    <row r="86" spans="1:12" x14ac:dyDescent="0.25">
      <c r="A86" s="55">
        <v>58</v>
      </c>
      <c r="B86" s="2" t="s">
        <v>112</v>
      </c>
      <c r="D86" s="27" t="s">
        <v>447</v>
      </c>
      <c r="E86" s="2" t="s">
        <v>66</v>
      </c>
      <c r="F86" s="1">
        <v>38322</v>
      </c>
      <c r="H86" s="24">
        <f>COUNT(F78:F86)</f>
        <v>9</v>
      </c>
      <c r="I86" s="24">
        <f>+I75+H86</f>
        <v>58</v>
      </c>
      <c r="J86" s="14">
        <v>38749</v>
      </c>
    </row>
    <row r="87" spans="1:12" x14ac:dyDescent="0.25">
      <c r="H87" s="24"/>
      <c r="I87" s="24"/>
      <c r="J87" s="14"/>
    </row>
    <row r="88" spans="1:12" x14ac:dyDescent="0.25">
      <c r="B88" s="13" t="s">
        <v>195</v>
      </c>
      <c r="C88" s="13"/>
      <c r="D88" s="13"/>
      <c r="E88" s="13"/>
      <c r="H88" s="24"/>
      <c r="I88" s="24"/>
      <c r="J88" s="14"/>
    </row>
    <row r="89" spans="1:12" x14ac:dyDescent="0.25">
      <c r="A89" s="55">
        <v>59</v>
      </c>
      <c r="B89" s="2" t="s">
        <v>213</v>
      </c>
      <c r="C89" s="20"/>
      <c r="D89" s="2" t="s">
        <v>88</v>
      </c>
      <c r="E89" s="2" t="s">
        <v>89</v>
      </c>
      <c r="F89" s="1">
        <v>38419</v>
      </c>
      <c r="H89" s="24"/>
      <c r="I89" s="24"/>
      <c r="J89" s="15">
        <v>38838</v>
      </c>
    </row>
    <row r="90" spans="1:12" x14ac:dyDescent="0.25">
      <c r="A90" s="55">
        <v>60</v>
      </c>
      <c r="B90" s="2" t="s">
        <v>113</v>
      </c>
      <c r="D90" s="2" t="s">
        <v>88</v>
      </c>
      <c r="E90" s="2" t="s">
        <v>89</v>
      </c>
      <c r="F90" s="1">
        <v>38440</v>
      </c>
      <c r="H90" s="24"/>
      <c r="I90" s="24"/>
      <c r="J90" s="14">
        <v>38838</v>
      </c>
      <c r="L90" s="25">
        <v>1</v>
      </c>
    </row>
    <row r="91" spans="1:12" x14ac:dyDescent="0.25">
      <c r="A91" s="55">
        <v>61</v>
      </c>
      <c r="B91" s="2" t="s">
        <v>28</v>
      </c>
      <c r="D91" s="2" t="s">
        <v>28</v>
      </c>
      <c r="E91" s="2" t="s">
        <v>66</v>
      </c>
      <c r="F91" s="1">
        <v>38454</v>
      </c>
      <c r="H91" s="24"/>
      <c r="I91" s="24"/>
      <c r="J91" s="14">
        <v>38869</v>
      </c>
      <c r="L91" s="25">
        <v>1</v>
      </c>
    </row>
    <row r="92" spans="1:12" x14ac:dyDescent="0.25">
      <c r="A92" s="55">
        <v>62</v>
      </c>
      <c r="B92" s="2" t="s">
        <v>116</v>
      </c>
      <c r="D92" s="2" t="s">
        <v>20</v>
      </c>
      <c r="E92" s="2" t="s">
        <v>114</v>
      </c>
      <c r="F92" s="1">
        <v>38489</v>
      </c>
      <c r="H92" s="24"/>
      <c r="I92" s="24"/>
      <c r="J92" s="14">
        <v>38899</v>
      </c>
    </row>
    <row r="93" spans="1:12" x14ac:dyDescent="0.25">
      <c r="A93" s="55">
        <v>63</v>
      </c>
      <c r="B93" s="2" t="s">
        <v>29</v>
      </c>
      <c r="D93" s="2" t="s">
        <v>29</v>
      </c>
      <c r="E93" s="2" t="s">
        <v>115</v>
      </c>
      <c r="F93" s="1">
        <v>38595</v>
      </c>
      <c r="H93" s="24"/>
      <c r="I93" s="24"/>
      <c r="J93" s="14">
        <v>38991</v>
      </c>
      <c r="L93" s="25">
        <v>1</v>
      </c>
    </row>
    <row r="94" spans="1:12" x14ac:dyDescent="0.25">
      <c r="A94" s="55">
        <v>64</v>
      </c>
      <c r="B94" s="2" t="s">
        <v>30</v>
      </c>
      <c r="D94" s="27" t="s">
        <v>447</v>
      </c>
      <c r="E94" s="2" t="s">
        <v>66</v>
      </c>
      <c r="F94" s="1">
        <v>38602</v>
      </c>
      <c r="H94" s="24"/>
      <c r="I94" s="24"/>
      <c r="J94" s="14">
        <v>39022</v>
      </c>
    </row>
    <row r="95" spans="1:12" x14ac:dyDescent="0.25">
      <c r="A95" s="55">
        <v>65</v>
      </c>
      <c r="B95" s="2" t="s">
        <v>214</v>
      </c>
      <c r="C95" s="20"/>
      <c r="D95" s="2" t="s">
        <v>16</v>
      </c>
      <c r="E95" s="2" t="s">
        <v>87</v>
      </c>
      <c r="F95" s="1">
        <v>38616</v>
      </c>
      <c r="H95" s="24"/>
      <c r="I95" s="24"/>
      <c r="J95" s="14">
        <v>39022</v>
      </c>
      <c r="L95" s="25">
        <v>1</v>
      </c>
    </row>
    <row r="96" spans="1:12" x14ac:dyDescent="0.25">
      <c r="A96" s="55">
        <v>66</v>
      </c>
      <c r="B96" s="2" t="s">
        <v>31</v>
      </c>
      <c r="D96" s="2" t="s">
        <v>397</v>
      </c>
      <c r="E96" s="2" t="s">
        <v>62</v>
      </c>
      <c r="F96" s="1">
        <v>38656</v>
      </c>
      <c r="H96" s="24"/>
      <c r="I96" s="24"/>
      <c r="J96" s="14">
        <v>39052</v>
      </c>
      <c r="L96" s="25">
        <v>1</v>
      </c>
    </row>
    <row r="97" spans="1:12" x14ac:dyDescent="0.25">
      <c r="A97" s="55">
        <v>67</v>
      </c>
      <c r="B97" s="2" t="s">
        <v>32</v>
      </c>
      <c r="D97" s="2" t="s">
        <v>32</v>
      </c>
      <c r="E97" s="2" t="s">
        <v>100</v>
      </c>
      <c r="F97" s="1">
        <v>38665</v>
      </c>
      <c r="H97" s="24">
        <f>COUNT(F89:F97)</f>
        <v>9</v>
      </c>
      <c r="I97" s="24">
        <f>+I86+H97</f>
        <v>67</v>
      </c>
      <c r="J97" s="14">
        <v>39083</v>
      </c>
    </row>
    <row r="98" spans="1:12" x14ac:dyDescent="0.25">
      <c r="H98" s="24"/>
      <c r="I98" s="24"/>
      <c r="J98" s="14"/>
    </row>
    <row r="99" spans="1:12" x14ac:dyDescent="0.25">
      <c r="B99" s="13" t="s">
        <v>194</v>
      </c>
      <c r="C99" s="13"/>
      <c r="D99" s="13"/>
      <c r="E99" s="13"/>
      <c r="H99" s="24"/>
      <c r="I99" s="24"/>
      <c r="J99" s="14"/>
    </row>
    <row r="100" spans="1:12" x14ac:dyDescent="0.25">
      <c r="A100" s="55">
        <v>68</v>
      </c>
      <c r="B100" s="2" t="s">
        <v>33</v>
      </c>
      <c r="D100" s="2" t="s">
        <v>33</v>
      </c>
      <c r="E100" s="2" t="s">
        <v>124</v>
      </c>
      <c r="F100" s="1">
        <v>38819</v>
      </c>
      <c r="H100" s="24"/>
      <c r="I100" s="24"/>
      <c r="J100" s="14">
        <v>39234</v>
      </c>
      <c r="L100" s="25">
        <v>1</v>
      </c>
    </row>
    <row r="101" spans="1:12" x14ac:dyDescent="0.25">
      <c r="A101" s="55">
        <v>69</v>
      </c>
      <c r="B101" s="2" t="s">
        <v>34</v>
      </c>
      <c r="D101" s="2" t="s">
        <v>117</v>
      </c>
      <c r="E101" s="2" t="s">
        <v>118</v>
      </c>
      <c r="F101" s="1">
        <v>38826</v>
      </c>
      <c r="H101" s="24"/>
      <c r="I101" s="24"/>
      <c r="J101" s="14">
        <v>39234</v>
      </c>
      <c r="L101" s="25">
        <v>1</v>
      </c>
    </row>
    <row r="102" spans="1:12" x14ac:dyDescent="0.25">
      <c r="A102" s="55">
        <v>70</v>
      </c>
      <c r="B102" s="2" t="s">
        <v>35</v>
      </c>
      <c r="D102" s="2" t="s">
        <v>117</v>
      </c>
      <c r="E102" s="2" t="s">
        <v>118</v>
      </c>
      <c r="F102" s="1">
        <v>38475</v>
      </c>
      <c r="H102" s="24"/>
      <c r="I102" s="24"/>
      <c r="J102" s="14">
        <v>39264</v>
      </c>
      <c r="L102" s="25"/>
    </row>
    <row r="103" spans="1:12" x14ac:dyDescent="0.25">
      <c r="A103" s="55">
        <v>71</v>
      </c>
      <c r="B103" s="2" t="s">
        <v>36</v>
      </c>
      <c r="D103" s="2" t="s">
        <v>36</v>
      </c>
      <c r="E103" s="2" t="s">
        <v>119</v>
      </c>
      <c r="F103" s="1">
        <v>38861</v>
      </c>
      <c r="H103" s="24"/>
      <c r="I103" s="24"/>
      <c r="J103" s="14">
        <v>39264</v>
      </c>
      <c r="L103" s="25">
        <v>1</v>
      </c>
    </row>
    <row r="104" spans="1:12" x14ac:dyDescent="0.25">
      <c r="A104" s="55">
        <v>72</v>
      </c>
      <c r="B104" s="2" t="s">
        <v>120</v>
      </c>
      <c r="D104" s="2" t="s">
        <v>88</v>
      </c>
      <c r="E104" s="2" t="s">
        <v>89</v>
      </c>
      <c r="F104" s="1">
        <v>39048</v>
      </c>
      <c r="H104" s="24"/>
      <c r="I104" s="24"/>
      <c r="J104" s="14">
        <v>39448</v>
      </c>
    </row>
    <row r="105" spans="1:12" x14ac:dyDescent="0.25">
      <c r="A105" s="55">
        <v>73</v>
      </c>
      <c r="B105" s="2" t="s">
        <v>121</v>
      </c>
      <c r="D105" s="2" t="s">
        <v>314</v>
      </c>
      <c r="E105" s="2" t="s">
        <v>122</v>
      </c>
      <c r="F105" s="1">
        <v>39050</v>
      </c>
      <c r="H105" s="24"/>
      <c r="I105" s="24"/>
      <c r="J105" s="14">
        <v>39448</v>
      </c>
      <c r="L105" s="25">
        <v>1</v>
      </c>
    </row>
    <row r="106" spans="1:12" x14ac:dyDescent="0.25">
      <c r="A106" s="55">
        <v>74</v>
      </c>
      <c r="B106" s="2" t="s">
        <v>123</v>
      </c>
      <c r="D106" s="2" t="s">
        <v>123</v>
      </c>
      <c r="E106" s="2" t="s">
        <v>122</v>
      </c>
      <c r="F106" s="1">
        <v>39057</v>
      </c>
      <c r="H106" s="24"/>
      <c r="I106" s="24"/>
      <c r="J106" s="14">
        <v>39479</v>
      </c>
    </row>
    <row r="107" spans="1:12" x14ac:dyDescent="0.25">
      <c r="A107" s="55">
        <v>75</v>
      </c>
      <c r="B107" s="2" t="s">
        <v>37</v>
      </c>
      <c r="D107" s="2" t="s">
        <v>33</v>
      </c>
      <c r="E107" s="2" t="s">
        <v>124</v>
      </c>
      <c r="F107" s="1">
        <v>39127</v>
      </c>
      <c r="H107" s="24"/>
      <c r="I107" s="24"/>
      <c r="J107" s="14">
        <v>39539</v>
      </c>
    </row>
    <row r="108" spans="1:12" x14ac:dyDescent="0.25">
      <c r="A108" s="55">
        <v>76</v>
      </c>
      <c r="B108" s="2" t="s">
        <v>38</v>
      </c>
      <c r="D108" s="2" t="s">
        <v>38</v>
      </c>
      <c r="E108" s="2" t="s">
        <v>89</v>
      </c>
      <c r="F108" s="1">
        <v>39129</v>
      </c>
      <c r="H108" s="24"/>
      <c r="I108" s="24"/>
      <c r="J108" s="14">
        <v>39539</v>
      </c>
      <c r="L108" s="25">
        <v>1</v>
      </c>
    </row>
    <row r="109" spans="1:12" x14ac:dyDescent="0.25">
      <c r="A109" s="55">
        <v>77</v>
      </c>
      <c r="B109" s="2" t="s">
        <v>39</v>
      </c>
      <c r="D109" s="2" t="s">
        <v>109</v>
      </c>
      <c r="E109" s="2" t="s">
        <v>67</v>
      </c>
      <c r="F109" s="1">
        <v>39134</v>
      </c>
      <c r="H109" s="24">
        <f>COUNT(F100:F109)</f>
        <v>10</v>
      </c>
      <c r="I109" s="24">
        <f>+I97+H109</f>
        <v>77</v>
      </c>
      <c r="J109" s="14">
        <v>39539</v>
      </c>
    </row>
    <row r="110" spans="1:12" x14ac:dyDescent="0.25">
      <c r="H110" s="24"/>
      <c r="I110" s="24"/>
      <c r="J110" s="14"/>
    </row>
    <row r="111" spans="1:12" x14ac:dyDescent="0.25">
      <c r="B111" s="13" t="s">
        <v>193</v>
      </c>
      <c r="C111" s="13"/>
      <c r="D111" s="13"/>
      <c r="E111" s="13"/>
      <c r="H111" s="24"/>
      <c r="I111" s="24"/>
      <c r="J111" s="14"/>
    </row>
    <row r="112" spans="1:12" x14ac:dyDescent="0.25">
      <c r="A112" s="55">
        <v>78</v>
      </c>
      <c r="B112" s="2" t="s">
        <v>40</v>
      </c>
      <c r="C112" s="20"/>
      <c r="D112" s="2" t="s">
        <v>40</v>
      </c>
      <c r="E112" s="2" t="s">
        <v>125</v>
      </c>
      <c r="F112" s="1">
        <v>39169</v>
      </c>
      <c r="H112" s="24"/>
      <c r="I112" s="24"/>
      <c r="J112" s="14">
        <v>39569</v>
      </c>
    </row>
    <row r="113" spans="1:12" x14ac:dyDescent="0.25">
      <c r="A113" s="55">
        <v>79</v>
      </c>
      <c r="B113" s="2" t="s">
        <v>131</v>
      </c>
      <c r="D113" s="2" t="s">
        <v>126</v>
      </c>
      <c r="E113" s="2" t="s">
        <v>127</v>
      </c>
      <c r="F113" s="1">
        <v>39169</v>
      </c>
      <c r="H113" s="24"/>
      <c r="I113" s="24"/>
      <c r="J113" s="14">
        <v>39569</v>
      </c>
    </row>
    <row r="114" spans="1:12" x14ac:dyDescent="0.25">
      <c r="A114" s="55">
        <v>80</v>
      </c>
      <c r="B114" s="2" t="s">
        <v>132</v>
      </c>
      <c r="D114" s="2" t="s">
        <v>126</v>
      </c>
      <c r="E114" s="2" t="s">
        <v>127</v>
      </c>
      <c r="F114" s="1">
        <v>39176</v>
      </c>
      <c r="H114" s="24"/>
      <c r="I114" s="24"/>
      <c r="J114" s="14">
        <v>39600</v>
      </c>
    </row>
    <row r="115" spans="1:12" x14ac:dyDescent="0.25">
      <c r="A115" s="55">
        <v>81</v>
      </c>
      <c r="B115" s="2" t="s">
        <v>130</v>
      </c>
      <c r="D115" s="2" t="s">
        <v>88</v>
      </c>
      <c r="E115" s="2" t="s">
        <v>89</v>
      </c>
      <c r="F115" s="1">
        <v>39295</v>
      </c>
      <c r="H115" s="24"/>
      <c r="I115" s="24"/>
      <c r="J115" s="14">
        <v>39722</v>
      </c>
    </row>
    <row r="116" spans="1:12" x14ac:dyDescent="0.25">
      <c r="A116" s="55">
        <v>82</v>
      </c>
      <c r="B116" s="2" t="s">
        <v>129</v>
      </c>
      <c r="D116" s="2" t="s">
        <v>64</v>
      </c>
      <c r="E116" s="2" t="s">
        <v>65</v>
      </c>
      <c r="F116" s="1">
        <v>39330</v>
      </c>
      <c r="H116" s="24"/>
      <c r="I116" s="24"/>
      <c r="J116" s="14">
        <v>39753</v>
      </c>
    </row>
    <row r="117" spans="1:12" x14ac:dyDescent="0.25">
      <c r="A117" s="55">
        <v>83</v>
      </c>
      <c r="B117" s="2" t="s">
        <v>128</v>
      </c>
      <c r="D117" s="2" t="s">
        <v>397</v>
      </c>
      <c r="E117" s="2" t="s">
        <v>62</v>
      </c>
      <c r="F117" s="1">
        <v>39351</v>
      </c>
      <c r="H117" s="24"/>
      <c r="I117" s="24"/>
      <c r="J117" s="14">
        <v>39753</v>
      </c>
    </row>
    <row r="118" spans="1:12" x14ac:dyDescent="0.25">
      <c r="A118" s="55">
        <v>84</v>
      </c>
      <c r="B118" s="2" t="s">
        <v>133</v>
      </c>
      <c r="D118" s="2" t="s">
        <v>7</v>
      </c>
      <c r="E118" s="2" t="s">
        <v>63</v>
      </c>
      <c r="F118" s="1">
        <v>39358</v>
      </c>
      <c r="H118" s="24"/>
      <c r="I118" s="24"/>
      <c r="J118" s="14">
        <v>39783</v>
      </c>
    </row>
    <row r="119" spans="1:12" x14ac:dyDescent="0.25">
      <c r="A119" s="55">
        <v>85</v>
      </c>
      <c r="B119" s="2" t="s">
        <v>134</v>
      </c>
      <c r="D119" s="2" t="s">
        <v>88</v>
      </c>
      <c r="E119" s="2" t="s">
        <v>89</v>
      </c>
      <c r="F119" s="1">
        <v>39386</v>
      </c>
      <c r="H119" s="24"/>
      <c r="I119" s="24"/>
      <c r="J119" s="14">
        <v>39783</v>
      </c>
    </row>
    <row r="120" spans="1:12" x14ac:dyDescent="0.25">
      <c r="A120" s="55">
        <v>86</v>
      </c>
      <c r="B120" s="2" t="s">
        <v>136</v>
      </c>
      <c r="D120" s="2" t="s">
        <v>135</v>
      </c>
      <c r="E120" s="2" t="s">
        <v>89</v>
      </c>
      <c r="F120" s="1">
        <v>39393</v>
      </c>
      <c r="H120" s="24"/>
      <c r="I120" s="24"/>
      <c r="J120" s="14">
        <v>39814</v>
      </c>
    </row>
    <row r="121" spans="1:12" x14ac:dyDescent="0.25">
      <c r="A121" s="55">
        <v>87</v>
      </c>
      <c r="B121" s="2" t="s">
        <v>41</v>
      </c>
      <c r="D121" s="2" t="s">
        <v>41</v>
      </c>
      <c r="E121" s="2" t="s">
        <v>137</v>
      </c>
      <c r="F121" s="1">
        <v>39429</v>
      </c>
      <c r="H121" s="24"/>
      <c r="I121" s="24"/>
      <c r="J121" s="14">
        <v>39845</v>
      </c>
    </row>
    <row r="122" spans="1:12" x14ac:dyDescent="0.25">
      <c r="A122" s="55">
        <v>88</v>
      </c>
      <c r="B122" s="2" t="s">
        <v>139</v>
      </c>
      <c r="D122" s="2" t="s">
        <v>139</v>
      </c>
      <c r="E122" s="2" t="s">
        <v>138</v>
      </c>
      <c r="F122" s="1">
        <v>39435</v>
      </c>
      <c r="H122" s="24"/>
      <c r="I122" s="24"/>
      <c r="J122" s="14">
        <v>39845</v>
      </c>
    </row>
    <row r="123" spans="1:12" x14ac:dyDescent="0.25">
      <c r="A123" s="55">
        <v>89</v>
      </c>
      <c r="B123" s="2" t="s">
        <v>140</v>
      </c>
      <c r="D123" s="2" t="s">
        <v>314</v>
      </c>
      <c r="E123" s="2" t="s">
        <v>73</v>
      </c>
      <c r="F123" s="1">
        <v>39491</v>
      </c>
      <c r="H123" s="24">
        <f>COUNT(F112:F123)</f>
        <v>12</v>
      </c>
      <c r="I123" s="24">
        <f>+I109+H123</f>
        <v>89</v>
      </c>
      <c r="J123" s="14">
        <v>39904</v>
      </c>
    </row>
    <row r="124" spans="1:12" x14ac:dyDescent="0.25">
      <c r="H124" s="24"/>
      <c r="I124" s="24"/>
      <c r="J124" s="14"/>
    </row>
    <row r="125" spans="1:12" x14ac:dyDescent="0.25">
      <c r="B125" s="13" t="s">
        <v>192</v>
      </c>
      <c r="C125" s="13"/>
      <c r="D125" s="13"/>
      <c r="E125" s="13"/>
      <c r="H125" s="24"/>
      <c r="I125" s="24"/>
      <c r="J125" s="14"/>
    </row>
    <row r="126" spans="1:12" x14ac:dyDescent="0.25">
      <c r="A126" s="55">
        <v>90</v>
      </c>
      <c r="B126" s="2" t="s">
        <v>148</v>
      </c>
      <c r="D126" s="2" t="s">
        <v>14</v>
      </c>
      <c r="E126" s="2" t="s">
        <v>67</v>
      </c>
      <c r="F126" s="1">
        <v>39512</v>
      </c>
      <c r="H126" s="24"/>
      <c r="I126" s="24"/>
      <c r="J126" s="14">
        <v>39934</v>
      </c>
    </row>
    <row r="127" spans="1:12" x14ac:dyDescent="0.25">
      <c r="A127" s="55">
        <v>91</v>
      </c>
      <c r="B127" s="2" t="s">
        <v>147</v>
      </c>
      <c r="D127" s="2" t="s">
        <v>395</v>
      </c>
      <c r="E127" s="2" t="s">
        <v>89</v>
      </c>
      <c r="F127" s="1">
        <v>39547</v>
      </c>
      <c r="H127" s="24"/>
      <c r="I127" s="24"/>
      <c r="J127" s="14">
        <v>39965</v>
      </c>
    </row>
    <row r="128" spans="1:12" x14ac:dyDescent="0.25">
      <c r="A128" s="55">
        <v>92</v>
      </c>
      <c r="B128" s="2" t="s">
        <v>142</v>
      </c>
      <c r="D128" s="2" t="s">
        <v>141</v>
      </c>
      <c r="E128" s="2" t="s">
        <v>125</v>
      </c>
      <c r="F128" s="1">
        <v>39554</v>
      </c>
      <c r="H128" s="24"/>
      <c r="I128" s="24"/>
      <c r="J128" s="14">
        <v>39965</v>
      </c>
      <c r="L128" s="25">
        <v>1</v>
      </c>
    </row>
    <row r="129" spans="1:28" x14ac:dyDescent="0.25">
      <c r="A129" s="55">
        <v>93</v>
      </c>
      <c r="B129" s="2" t="s">
        <v>143</v>
      </c>
      <c r="D129" s="2" t="s">
        <v>141</v>
      </c>
      <c r="E129" s="2" t="s">
        <v>125</v>
      </c>
      <c r="F129" s="1">
        <v>39554</v>
      </c>
      <c r="H129" s="24"/>
      <c r="I129" s="24"/>
      <c r="J129" s="14">
        <v>39965</v>
      </c>
      <c r="L129" s="25"/>
    </row>
    <row r="130" spans="1:28" x14ac:dyDescent="0.25">
      <c r="A130" s="55">
        <v>94</v>
      </c>
      <c r="B130" s="2" t="s">
        <v>42</v>
      </c>
      <c r="D130" s="2" t="s">
        <v>42</v>
      </c>
      <c r="E130" s="2" t="s">
        <v>86</v>
      </c>
      <c r="F130" s="1">
        <v>39568</v>
      </c>
      <c r="H130" s="24"/>
      <c r="I130" s="24"/>
      <c r="J130" s="14">
        <v>39965</v>
      </c>
    </row>
    <row r="131" spans="1:28" x14ac:dyDescent="0.25">
      <c r="A131" s="55">
        <v>95</v>
      </c>
      <c r="B131" s="2" t="s">
        <v>43</v>
      </c>
      <c r="D131" s="2" t="s">
        <v>144</v>
      </c>
      <c r="E131" s="2" t="s">
        <v>102</v>
      </c>
      <c r="F131" s="1">
        <v>39589</v>
      </c>
      <c r="H131" s="24"/>
      <c r="I131" s="24"/>
      <c r="J131" s="14">
        <v>39995</v>
      </c>
    </row>
    <row r="132" spans="1:28" x14ac:dyDescent="0.25">
      <c r="A132" s="55">
        <v>96</v>
      </c>
      <c r="B132" s="2" t="s">
        <v>44</v>
      </c>
      <c r="D132" s="2" t="s">
        <v>247</v>
      </c>
      <c r="E132" s="2" t="s">
        <v>145</v>
      </c>
      <c r="F132" s="1">
        <v>39603</v>
      </c>
      <c r="H132" s="24"/>
      <c r="I132" s="24"/>
      <c r="J132" s="14">
        <v>40026</v>
      </c>
      <c r="L132" s="25">
        <v>1</v>
      </c>
    </row>
    <row r="133" spans="1:28" x14ac:dyDescent="0.25">
      <c r="A133" s="55">
        <v>97</v>
      </c>
      <c r="B133" s="2" t="s">
        <v>146</v>
      </c>
      <c r="D133" s="2" t="s">
        <v>88</v>
      </c>
      <c r="E133" s="2" t="s">
        <v>89</v>
      </c>
      <c r="F133" s="1">
        <v>39610</v>
      </c>
      <c r="H133" s="24"/>
      <c r="I133" s="24"/>
      <c r="J133" s="14">
        <v>40026</v>
      </c>
    </row>
    <row r="134" spans="1:28" x14ac:dyDescent="0.25">
      <c r="A134" s="55">
        <v>98</v>
      </c>
      <c r="B134" s="2" t="s">
        <v>45</v>
      </c>
      <c r="D134" s="2" t="s">
        <v>45</v>
      </c>
      <c r="E134" s="2" t="s">
        <v>119</v>
      </c>
      <c r="F134" s="1">
        <v>39638</v>
      </c>
      <c r="H134" s="24"/>
      <c r="I134" s="24"/>
      <c r="J134" s="14">
        <v>40057</v>
      </c>
    </row>
    <row r="135" spans="1:28" x14ac:dyDescent="0.25">
      <c r="A135" s="55">
        <v>99</v>
      </c>
      <c r="B135" s="2" t="s">
        <v>149</v>
      </c>
      <c r="D135" s="2" t="s">
        <v>7</v>
      </c>
      <c r="E135" s="2" t="s">
        <v>63</v>
      </c>
      <c r="F135" s="1">
        <v>39721</v>
      </c>
      <c r="H135" s="24"/>
      <c r="I135" s="24"/>
      <c r="J135" s="14">
        <v>40118</v>
      </c>
      <c r="L135" s="25">
        <v>1</v>
      </c>
    </row>
    <row r="136" spans="1:28" x14ac:dyDescent="0.25">
      <c r="A136" s="55">
        <v>100</v>
      </c>
      <c r="B136" s="2" t="s">
        <v>150</v>
      </c>
      <c r="D136" s="2" t="s">
        <v>314</v>
      </c>
      <c r="E136" s="2" t="s">
        <v>62</v>
      </c>
      <c r="F136" s="1">
        <v>39869</v>
      </c>
      <c r="H136" s="24">
        <f>COUNT(F126:F136)</f>
        <v>11</v>
      </c>
      <c r="I136" s="24">
        <f>+I123+H136</f>
        <v>100</v>
      </c>
      <c r="J136" s="14">
        <v>40269</v>
      </c>
      <c r="L136" s="25"/>
    </row>
    <row r="137" spans="1:28" s="67" customFormat="1" x14ac:dyDescent="0.25">
      <c r="A137" s="62"/>
      <c r="B137" s="63"/>
      <c r="C137" s="63"/>
      <c r="D137" s="63"/>
      <c r="E137" s="63"/>
      <c r="F137" s="64"/>
      <c r="G137" s="63"/>
      <c r="H137" s="65"/>
      <c r="I137" s="65"/>
      <c r="J137" s="66"/>
      <c r="K137" s="63"/>
      <c r="L137" s="65"/>
      <c r="M137" s="65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</row>
    <row r="138" spans="1:28" x14ac:dyDescent="0.25">
      <c r="B138" s="13" t="s">
        <v>230</v>
      </c>
      <c r="C138" s="13"/>
      <c r="H138" s="24"/>
      <c r="I138" s="24"/>
      <c r="J138" s="14"/>
      <c r="L138" s="25"/>
    </row>
    <row r="139" spans="1:28" x14ac:dyDescent="0.25">
      <c r="B139" s="2" t="s">
        <v>231</v>
      </c>
      <c r="H139" s="24"/>
      <c r="I139" s="24"/>
      <c r="J139" s="14"/>
      <c r="L139" s="25"/>
    </row>
    <row r="140" spans="1:28" x14ac:dyDescent="0.25">
      <c r="H140" s="24"/>
      <c r="I140" s="24"/>
      <c r="J140" s="14"/>
      <c r="L140" s="25"/>
    </row>
    <row r="141" spans="1:28" x14ac:dyDescent="0.25">
      <c r="B141" s="13" t="s">
        <v>187</v>
      </c>
      <c r="C141" s="13"/>
      <c r="D141" s="13"/>
      <c r="E141" s="13"/>
      <c r="H141" s="24"/>
      <c r="I141" s="24"/>
      <c r="J141" s="14"/>
      <c r="L141" s="25"/>
    </row>
    <row r="142" spans="1:28" x14ac:dyDescent="0.25">
      <c r="A142" s="55">
        <v>101</v>
      </c>
      <c r="B142" s="2" t="s">
        <v>151</v>
      </c>
      <c r="D142" s="2" t="s">
        <v>151</v>
      </c>
      <c r="E142" s="2" t="s">
        <v>65</v>
      </c>
      <c r="F142" s="1">
        <v>40317</v>
      </c>
      <c r="H142" s="24"/>
      <c r="I142" s="24"/>
      <c r="J142" s="14">
        <v>40725</v>
      </c>
      <c r="L142" s="25"/>
      <c r="N142" s="2">
        <v>2011</v>
      </c>
      <c r="R142" s="2">
        <v>2011</v>
      </c>
      <c r="S142" s="2">
        <v>1</v>
      </c>
    </row>
    <row r="143" spans="1:28" x14ac:dyDescent="0.25">
      <c r="A143" s="55">
        <v>102</v>
      </c>
      <c r="B143" s="2" t="s">
        <v>46</v>
      </c>
      <c r="D143" s="2" t="s">
        <v>152</v>
      </c>
      <c r="E143" s="2" t="s">
        <v>118</v>
      </c>
      <c r="F143" s="1">
        <v>40345</v>
      </c>
      <c r="H143" s="24"/>
      <c r="I143" s="24"/>
      <c r="J143" s="14">
        <v>40756</v>
      </c>
      <c r="L143" s="25"/>
      <c r="N143" s="2">
        <v>2011.25</v>
      </c>
      <c r="R143" s="2">
        <v>2011.25</v>
      </c>
      <c r="S143" s="2">
        <v>2</v>
      </c>
    </row>
    <row r="144" spans="1:28" x14ac:dyDescent="0.25">
      <c r="A144" s="55">
        <v>103</v>
      </c>
      <c r="B144" s="2" t="s">
        <v>47</v>
      </c>
      <c r="D144" s="2" t="s">
        <v>47</v>
      </c>
      <c r="E144" s="2" t="s">
        <v>118</v>
      </c>
      <c r="F144" s="1">
        <v>40345</v>
      </c>
      <c r="H144" s="24">
        <f>COUNT(F142:F144)</f>
        <v>3</v>
      </c>
      <c r="I144" s="24">
        <f>+I136+H144</f>
        <v>103</v>
      </c>
      <c r="J144" s="14">
        <v>40756</v>
      </c>
      <c r="L144" s="25">
        <v>1</v>
      </c>
      <c r="N144" s="2">
        <v>2011.25</v>
      </c>
      <c r="R144" s="2">
        <v>2011.5</v>
      </c>
      <c r="S144" s="2">
        <v>0</v>
      </c>
    </row>
    <row r="145" spans="1:19" x14ac:dyDescent="0.25">
      <c r="H145" s="24"/>
      <c r="I145" s="24"/>
      <c r="J145" s="14"/>
      <c r="L145" s="25"/>
      <c r="R145" s="2">
        <v>2011.75</v>
      </c>
      <c r="S145" s="2">
        <v>0</v>
      </c>
    </row>
    <row r="146" spans="1:19" x14ac:dyDescent="0.25">
      <c r="B146" s="13" t="s">
        <v>186</v>
      </c>
      <c r="C146" s="13"/>
      <c r="D146" s="13"/>
      <c r="E146" s="13"/>
      <c r="H146" s="24"/>
      <c r="I146" s="24"/>
      <c r="J146" s="14"/>
      <c r="L146" s="25"/>
      <c r="R146" s="2">
        <v>2012</v>
      </c>
      <c r="S146" s="2">
        <v>1</v>
      </c>
    </row>
    <row r="147" spans="1:19" x14ac:dyDescent="0.25">
      <c r="A147" s="55">
        <v>104</v>
      </c>
      <c r="B147" s="2" t="s">
        <v>48</v>
      </c>
      <c r="D147" s="2" t="s">
        <v>48</v>
      </c>
      <c r="E147" s="2" t="s">
        <v>153</v>
      </c>
      <c r="F147" s="1">
        <v>40639</v>
      </c>
      <c r="H147" s="24"/>
      <c r="I147" s="24"/>
      <c r="J147" s="14">
        <v>41061</v>
      </c>
      <c r="L147" s="25"/>
      <c r="N147" s="2">
        <v>2012</v>
      </c>
      <c r="R147" s="2">
        <v>2012.25</v>
      </c>
      <c r="S147" s="2">
        <v>1</v>
      </c>
    </row>
    <row r="148" spans="1:19" x14ac:dyDescent="0.25">
      <c r="A148" s="55">
        <v>105</v>
      </c>
      <c r="B148" s="2" t="s">
        <v>154</v>
      </c>
      <c r="D148" s="2" t="s">
        <v>154</v>
      </c>
      <c r="E148" s="2" t="s">
        <v>101</v>
      </c>
      <c r="F148" s="1">
        <v>40681</v>
      </c>
      <c r="H148" s="24"/>
      <c r="I148" s="24"/>
      <c r="J148" s="14">
        <v>41091</v>
      </c>
      <c r="L148" s="25"/>
      <c r="N148" s="2">
        <v>2012.25</v>
      </c>
      <c r="R148" s="2">
        <v>2012.5</v>
      </c>
      <c r="S148" s="2">
        <v>1</v>
      </c>
    </row>
    <row r="149" spans="1:19" x14ac:dyDescent="0.25">
      <c r="A149" s="55">
        <v>106</v>
      </c>
      <c r="B149" s="2" t="s">
        <v>155</v>
      </c>
      <c r="D149" s="2" t="s">
        <v>135</v>
      </c>
      <c r="E149" s="2" t="s">
        <v>89</v>
      </c>
      <c r="F149" s="16">
        <v>40773</v>
      </c>
      <c r="H149" s="24"/>
      <c r="I149" s="24"/>
      <c r="J149" s="14">
        <v>41183</v>
      </c>
      <c r="L149" s="25"/>
      <c r="N149" s="2">
        <v>2012.5</v>
      </c>
      <c r="R149" s="2">
        <v>2012.75</v>
      </c>
      <c r="S149" s="2">
        <v>1</v>
      </c>
    </row>
    <row r="150" spans="1:19" x14ac:dyDescent="0.25">
      <c r="A150" s="55">
        <v>107</v>
      </c>
      <c r="B150" s="2" t="s">
        <v>158</v>
      </c>
      <c r="D150" s="2" t="s">
        <v>156</v>
      </c>
      <c r="E150" s="2" t="s">
        <v>157</v>
      </c>
      <c r="F150" s="16">
        <v>40863</v>
      </c>
      <c r="H150" s="24"/>
      <c r="I150" s="24"/>
      <c r="J150" s="14">
        <v>41275</v>
      </c>
      <c r="L150" s="25"/>
      <c r="N150" s="2">
        <v>2012.75</v>
      </c>
      <c r="R150" s="2">
        <v>2013</v>
      </c>
      <c r="S150" s="2">
        <v>2</v>
      </c>
    </row>
    <row r="151" spans="1:19" x14ac:dyDescent="0.25">
      <c r="A151" s="55">
        <v>108</v>
      </c>
      <c r="B151" s="2" t="s">
        <v>49</v>
      </c>
      <c r="D151" s="2" t="s">
        <v>49</v>
      </c>
      <c r="E151" s="2" t="s">
        <v>87</v>
      </c>
      <c r="F151" s="16">
        <v>40968</v>
      </c>
      <c r="H151" s="24">
        <f>COUNT(F147:F151)</f>
        <v>5</v>
      </c>
      <c r="I151" s="24">
        <f>+I144+H151</f>
        <v>108</v>
      </c>
      <c r="J151" s="14">
        <v>41365</v>
      </c>
      <c r="L151" s="25"/>
      <c r="R151" s="2">
        <v>2013.25</v>
      </c>
      <c r="S151" s="2">
        <v>3</v>
      </c>
    </row>
    <row r="152" spans="1:19" x14ac:dyDescent="0.25">
      <c r="F152" s="16"/>
      <c r="H152" s="24"/>
      <c r="I152" s="24"/>
      <c r="J152" s="14"/>
      <c r="L152" s="25"/>
      <c r="R152" s="2">
        <v>2013.5</v>
      </c>
      <c r="S152" s="2">
        <v>3</v>
      </c>
    </row>
    <row r="153" spans="1:19" x14ac:dyDescent="0.25">
      <c r="B153" s="13" t="s">
        <v>185</v>
      </c>
      <c r="C153" s="13"/>
      <c r="D153" s="13"/>
      <c r="E153" s="13"/>
      <c r="F153" s="16"/>
      <c r="H153" s="24"/>
      <c r="I153" s="24"/>
      <c r="J153" s="14"/>
      <c r="L153" s="25"/>
      <c r="R153" s="2">
        <v>2013.75</v>
      </c>
      <c r="S153" s="2">
        <v>2</v>
      </c>
    </row>
    <row r="154" spans="1:19" x14ac:dyDescent="0.25">
      <c r="A154" s="55">
        <v>109</v>
      </c>
      <c r="B154" s="2" t="s">
        <v>166</v>
      </c>
      <c r="D154" s="27" t="s">
        <v>315</v>
      </c>
      <c r="E154" s="2" t="s">
        <v>161</v>
      </c>
      <c r="F154" s="16">
        <v>40982</v>
      </c>
      <c r="H154" s="24"/>
      <c r="I154" s="24"/>
      <c r="J154" s="14">
        <v>41395</v>
      </c>
      <c r="L154" s="25">
        <v>1</v>
      </c>
      <c r="N154" s="2">
        <v>2013</v>
      </c>
      <c r="R154" s="2">
        <v>2014</v>
      </c>
      <c r="S154" s="2">
        <v>3</v>
      </c>
    </row>
    <row r="155" spans="1:19" x14ac:dyDescent="0.25">
      <c r="A155" s="55">
        <v>110</v>
      </c>
      <c r="B155" s="2" t="s">
        <v>50</v>
      </c>
      <c r="C155" s="20"/>
      <c r="D155" s="2" t="s">
        <v>50</v>
      </c>
      <c r="E155" s="2" t="s">
        <v>89</v>
      </c>
      <c r="F155" s="16">
        <v>41010</v>
      </c>
      <c r="H155" s="24"/>
      <c r="I155" s="24"/>
      <c r="J155" s="14">
        <v>41426</v>
      </c>
      <c r="L155" s="25">
        <v>1</v>
      </c>
      <c r="N155" s="2">
        <v>2013</v>
      </c>
      <c r="R155" s="2">
        <v>2014.25</v>
      </c>
      <c r="S155" s="2">
        <v>2</v>
      </c>
    </row>
    <row r="156" spans="1:19" x14ac:dyDescent="0.25">
      <c r="A156" s="55">
        <v>111</v>
      </c>
      <c r="B156" s="2" t="s">
        <v>167</v>
      </c>
      <c r="D156" s="2" t="s">
        <v>16</v>
      </c>
      <c r="E156" s="2" t="s">
        <v>87</v>
      </c>
      <c r="F156" s="16">
        <v>41066</v>
      </c>
      <c r="H156" s="24"/>
      <c r="I156" s="24"/>
      <c r="J156" s="14">
        <v>41487</v>
      </c>
      <c r="L156" s="25"/>
      <c r="N156" s="2">
        <v>2013.25</v>
      </c>
      <c r="R156" s="2">
        <v>2014.5</v>
      </c>
      <c r="S156" s="2">
        <v>3</v>
      </c>
    </row>
    <row r="157" spans="1:19" x14ac:dyDescent="0.25">
      <c r="A157" s="55">
        <v>112</v>
      </c>
      <c r="B157" s="2" t="s">
        <v>51</v>
      </c>
      <c r="D157" s="2" t="s">
        <v>398</v>
      </c>
      <c r="E157" s="2" t="s">
        <v>66</v>
      </c>
      <c r="F157" s="16">
        <v>41088</v>
      </c>
      <c r="H157" s="24"/>
      <c r="I157" s="24"/>
      <c r="J157" s="14">
        <v>41487</v>
      </c>
      <c r="L157" s="25">
        <v>1</v>
      </c>
      <c r="N157" s="2">
        <v>2013.25</v>
      </c>
      <c r="R157" s="2">
        <v>2014.75</v>
      </c>
      <c r="S157" s="2">
        <v>5</v>
      </c>
    </row>
    <row r="158" spans="1:19" x14ac:dyDescent="0.25">
      <c r="A158" s="55">
        <v>113</v>
      </c>
      <c r="B158" s="2" t="s">
        <v>52</v>
      </c>
      <c r="D158" s="2" t="s">
        <v>398</v>
      </c>
      <c r="E158" s="2" t="s">
        <v>66</v>
      </c>
      <c r="F158" s="16">
        <v>41150</v>
      </c>
      <c r="H158" s="24"/>
      <c r="I158" s="24"/>
      <c r="J158" s="14">
        <v>41548</v>
      </c>
      <c r="L158" s="25"/>
      <c r="N158" s="2">
        <v>2013.25</v>
      </c>
      <c r="R158" s="2">
        <v>2015</v>
      </c>
      <c r="S158" s="2">
        <v>4</v>
      </c>
    </row>
    <row r="159" spans="1:19" x14ac:dyDescent="0.25">
      <c r="A159" s="55">
        <v>114</v>
      </c>
      <c r="B159" s="2" t="s">
        <v>53</v>
      </c>
      <c r="D159" s="2" t="s">
        <v>53</v>
      </c>
      <c r="E159" s="2" t="s">
        <v>162</v>
      </c>
      <c r="F159" s="16">
        <v>41185</v>
      </c>
      <c r="H159" s="24"/>
      <c r="I159" s="24"/>
      <c r="J159" s="14">
        <v>41609</v>
      </c>
      <c r="L159" s="25">
        <v>1</v>
      </c>
      <c r="N159" s="2">
        <v>2013.5</v>
      </c>
      <c r="R159" s="2">
        <v>2015.25</v>
      </c>
      <c r="S159" s="2">
        <v>4</v>
      </c>
    </row>
    <row r="160" spans="1:19" x14ac:dyDescent="0.25">
      <c r="A160" s="55">
        <v>115</v>
      </c>
      <c r="B160" s="2" t="s">
        <v>168</v>
      </c>
      <c r="D160" s="2" t="s">
        <v>88</v>
      </c>
      <c r="E160" s="2" t="s">
        <v>89</v>
      </c>
      <c r="F160" s="16">
        <v>41200</v>
      </c>
      <c r="H160" s="24"/>
      <c r="I160" s="24"/>
      <c r="J160" s="14">
        <v>41609</v>
      </c>
      <c r="L160" s="25">
        <v>1</v>
      </c>
      <c r="N160" s="2">
        <v>2013.5</v>
      </c>
      <c r="R160" s="2">
        <v>2015.5</v>
      </c>
      <c r="S160" s="2">
        <v>4</v>
      </c>
    </row>
    <row r="161" spans="1:19" x14ac:dyDescent="0.25">
      <c r="A161" s="55">
        <v>116</v>
      </c>
      <c r="B161" s="2" t="s">
        <v>236</v>
      </c>
      <c r="D161" s="2" t="s">
        <v>54</v>
      </c>
      <c r="E161" s="2" t="s">
        <v>145</v>
      </c>
      <c r="F161" s="16">
        <v>41227</v>
      </c>
      <c r="H161" s="24"/>
      <c r="I161" s="24"/>
      <c r="J161" s="14">
        <v>41640</v>
      </c>
      <c r="L161" s="25"/>
      <c r="N161" s="2">
        <v>2013.5</v>
      </c>
      <c r="R161" s="2">
        <v>2015.75</v>
      </c>
      <c r="S161" s="2">
        <v>1</v>
      </c>
    </row>
    <row r="162" spans="1:19" x14ac:dyDescent="0.25">
      <c r="A162" s="55">
        <v>117</v>
      </c>
      <c r="B162" s="2" t="s">
        <v>237</v>
      </c>
      <c r="D162" s="2" t="s">
        <v>54</v>
      </c>
      <c r="E162" s="2" t="s">
        <v>145</v>
      </c>
      <c r="F162" s="1">
        <v>41255</v>
      </c>
      <c r="H162" s="24"/>
      <c r="I162" s="24"/>
      <c r="J162" s="14">
        <v>41671</v>
      </c>
      <c r="L162" s="25"/>
      <c r="N162" s="2">
        <v>2013.75</v>
      </c>
      <c r="R162" s="2">
        <v>2016</v>
      </c>
      <c r="S162" s="2">
        <v>3</v>
      </c>
    </row>
    <row r="163" spans="1:19" x14ac:dyDescent="0.25">
      <c r="A163" s="55">
        <v>118</v>
      </c>
      <c r="B163" s="2" t="s">
        <v>160</v>
      </c>
      <c r="D163" s="2" t="s">
        <v>28</v>
      </c>
      <c r="E163" s="2" t="s">
        <v>66</v>
      </c>
      <c r="F163" s="1">
        <v>41325</v>
      </c>
      <c r="H163" s="24">
        <f>COUNT(F154:F163)</f>
        <v>10</v>
      </c>
      <c r="I163" s="24">
        <f>+I151+H163</f>
        <v>118</v>
      </c>
      <c r="J163" s="14">
        <v>41730</v>
      </c>
      <c r="L163" s="25"/>
      <c r="N163" s="2">
        <v>2013.75</v>
      </c>
      <c r="R163" s="2">
        <v>2016.25</v>
      </c>
      <c r="S163" s="2">
        <v>4</v>
      </c>
    </row>
    <row r="164" spans="1:19" x14ac:dyDescent="0.25">
      <c r="H164" s="24"/>
      <c r="I164" s="24"/>
      <c r="J164" s="14"/>
      <c r="L164" s="25"/>
      <c r="R164" s="2">
        <v>2016.5</v>
      </c>
      <c r="S164" s="2">
        <v>3</v>
      </c>
    </row>
    <row r="165" spans="1:19" x14ac:dyDescent="0.25">
      <c r="B165" s="13" t="s">
        <v>184</v>
      </c>
      <c r="C165" s="13"/>
      <c r="D165" s="13"/>
      <c r="E165" s="13"/>
      <c r="H165" s="24"/>
      <c r="I165" s="24"/>
      <c r="J165" s="14"/>
      <c r="L165" s="25"/>
      <c r="R165" s="2">
        <v>2016.75</v>
      </c>
      <c r="S165" s="2">
        <v>5</v>
      </c>
    </row>
    <row r="166" spans="1:19" x14ac:dyDescent="0.25">
      <c r="A166" s="55">
        <v>119</v>
      </c>
      <c r="B166" s="2" t="s">
        <v>163</v>
      </c>
      <c r="D166" s="2" t="s">
        <v>163</v>
      </c>
      <c r="E166" s="2" t="s">
        <v>62</v>
      </c>
      <c r="F166" s="1">
        <v>41346</v>
      </c>
      <c r="H166" s="24"/>
      <c r="I166" s="24"/>
      <c r="J166" s="14">
        <v>41760</v>
      </c>
      <c r="L166" s="25"/>
      <c r="N166" s="2">
        <v>2014</v>
      </c>
      <c r="R166" s="2">
        <v>2017</v>
      </c>
      <c r="S166" s="2">
        <v>2</v>
      </c>
    </row>
    <row r="167" spans="1:19" x14ac:dyDescent="0.25">
      <c r="A167" s="55">
        <v>120</v>
      </c>
      <c r="B167" s="2" t="s">
        <v>117</v>
      </c>
      <c r="D167" s="2" t="s">
        <v>117</v>
      </c>
      <c r="E167" s="2" t="s">
        <v>65</v>
      </c>
      <c r="F167" s="1">
        <v>41381</v>
      </c>
      <c r="H167" s="24"/>
      <c r="I167" s="24"/>
      <c r="J167" s="14">
        <v>41791</v>
      </c>
      <c r="L167" s="25"/>
      <c r="N167" s="2">
        <v>2014</v>
      </c>
      <c r="R167" s="2">
        <v>2017.25</v>
      </c>
      <c r="S167" s="2">
        <v>3</v>
      </c>
    </row>
    <row r="168" spans="1:19" x14ac:dyDescent="0.25">
      <c r="A168" s="55">
        <v>121</v>
      </c>
      <c r="B168" s="2" t="s">
        <v>55</v>
      </c>
      <c r="D168" s="2" t="s">
        <v>55</v>
      </c>
      <c r="E168" s="2" t="s">
        <v>65</v>
      </c>
      <c r="F168" s="1">
        <v>41409</v>
      </c>
      <c r="H168" s="24"/>
      <c r="I168" s="24"/>
      <c r="J168" s="14">
        <v>41821</v>
      </c>
      <c r="L168" s="25"/>
      <c r="N168" s="2">
        <v>2014</v>
      </c>
      <c r="R168" s="2">
        <v>2017.5</v>
      </c>
      <c r="S168" s="2">
        <v>6</v>
      </c>
    </row>
    <row r="169" spans="1:19" x14ac:dyDescent="0.25">
      <c r="A169" s="55">
        <v>122</v>
      </c>
      <c r="B169" s="2" t="s">
        <v>164</v>
      </c>
      <c r="D169" s="2" t="s">
        <v>56</v>
      </c>
      <c r="E169" s="2" t="s">
        <v>67</v>
      </c>
      <c r="F169" s="1">
        <v>41444</v>
      </c>
      <c r="H169" s="24"/>
      <c r="I169" s="24"/>
      <c r="J169" s="14">
        <v>41852</v>
      </c>
      <c r="L169" s="25"/>
      <c r="N169" s="2">
        <v>2014.25</v>
      </c>
      <c r="R169" s="2">
        <v>2017.75</v>
      </c>
      <c r="S169" s="2">
        <v>4</v>
      </c>
    </row>
    <row r="170" spans="1:19" x14ac:dyDescent="0.25">
      <c r="A170" s="55">
        <v>123</v>
      </c>
      <c r="B170" s="2" t="s">
        <v>165</v>
      </c>
      <c r="D170" s="2" t="s">
        <v>57</v>
      </c>
      <c r="E170" s="2" t="s">
        <v>89</v>
      </c>
      <c r="F170" s="1">
        <v>41514</v>
      </c>
      <c r="H170" s="24"/>
      <c r="I170" s="24"/>
      <c r="J170" s="14">
        <v>41913</v>
      </c>
      <c r="L170" s="25"/>
      <c r="N170" s="2">
        <v>2014.25</v>
      </c>
      <c r="R170" s="2">
        <v>2018</v>
      </c>
      <c r="S170" s="2">
        <v>3</v>
      </c>
    </row>
    <row r="171" spans="1:19" x14ac:dyDescent="0.25">
      <c r="A171" s="55">
        <v>124</v>
      </c>
      <c r="B171" s="27" t="s">
        <v>139</v>
      </c>
      <c r="C171" s="27"/>
      <c r="D171" s="27" t="s">
        <v>139</v>
      </c>
      <c r="E171" s="27" t="s">
        <v>87</v>
      </c>
      <c r="F171" s="28">
        <v>41542</v>
      </c>
      <c r="G171" s="27"/>
      <c r="H171" s="24"/>
      <c r="I171" s="24"/>
      <c r="J171" s="14">
        <v>41944</v>
      </c>
      <c r="L171" s="25"/>
      <c r="N171" s="2">
        <v>2014.5</v>
      </c>
      <c r="R171" s="2">
        <v>2018.25</v>
      </c>
      <c r="S171" s="2">
        <v>3</v>
      </c>
    </row>
    <row r="172" spans="1:19" x14ac:dyDescent="0.25">
      <c r="A172" s="55">
        <v>125</v>
      </c>
      <c r="B172" s="27" t="s">
        <v>169</v>
      </c>
      <c r="C172" s="27"/>
      <c r="D172" s="2" t="s">
        <v>314</v>
      </c>
      <c r="E172" s="27" t="s">
        <v>73</v>
      </c>
      <c r="F172" s="28">
        <v>41577</v>
      </c>
      <c r="G172" s="27"/>
      <c r="H172" s="24"/>
      <c r="I172" s="24"/>
      <c r="J172" s="14">
        <v>41974</v>
      </c>
      <c r="L172" s="25"/>
      <c r="N172" s="2">
        <v>2014.5</v>
      </c>
      <c r="R172" s="2">
        <v>2018.5</v>
      </c>
      <c r="S172" s="2">
        <v>5</v>
      </c>
    </row>
    <row r="173" spans="1:19" x14ac:dyDescent="0.25">
      <c r="A173" s="55">
        <v>126</v>
      </c>
      <c r="B173" s="27" t="s">
        <v>235</v>
      </c>
      <c r="C173" s="27"/>
      <c r="D173" s="27" t="s">
        <v>170</v>
      </c>
      <c r="E173" s="27" t="s">
        <v>114</v>
      </c>
      <c r="F173" s="28">
        <v>41584</v>
      </c>
      <c r="G173" s="27"/>
      <c r="H173" s="24"/>
      <c r="I173" s="24"/>
      <c r="J173" s="14">
        <v>42005</v>
      </c>
      <c r="L173" s="25"/>
      <c r="N173" s="2">
        <v>2014.5</v>
      </c>
      <c r="R173" s="2">
        <v>2018.75</v>
      </c>
      <c r="S173" s="2">
        <v>4</v>
      </c>
    </row>
    <row r="174" spans="1:19" x14ac:dyDescent="0.25">
      <c r="A174" s="55">
        <v>127</v>
      </c>
      <c r="B174" s="27" t="s">
        <v>171</v>
      </c>
      <c r="C174" s="27"/>
      <c r="D174" s="27" t="s">
        <v>170</v>
      </c>
      <c r="E174" s="27" t="s">
        <v>114</v>
      </c>
      <c r="F174" s="28">
        <v>41612</v>
      </c>
      <c r="G174" s="27"/>
      <c r="H174" s="24"/>
      <c r="I174" s="24"/>
      <c r="J174" s="14">
        <v>42036</v>
      </c>
      <c r="L174" s="25">
        <v>1</v>
      </c>
      <c r="N174" s="2">
        <v>2014.75</v>
      </c>
      <c r="R174" s="2">
        <v>2019</v>
      </c>
      <c r="S174" s="2">
        <v>3</v>
      </c>
    </row>
    <row r="175" spans="1:19" x14ac:dyDescent="0.25">
      <c r="A175" s="55">
        <v>28</v>
      </c>
      <c r="B175" s="27" t="s">
        <v>172</v>
      </c>
      <c r="C175" s="27"/>
      <c r="D175" s="27" t="s">
        <v>174</v>
      </c>
      <c r="E175" s="27" t="s">
        <v>175</v>
      </c>
      <c r="F175" s="28">
        <v>41619</v>
      </c>
      <c r="G175" s="27"/>
      <c r="H175" s="24"/>
      <c r="I175" s="24"/>
      <c r="J175" s="14">
        <v>42036</v>
      </c>
      <c r="L175" s="25">
        <v>1</v>
      </c>
      <c r="N175" s="2">
        <v>2014.75</v>
      </c>
      <c r="R175" s="2">
        <v>2019.25</v>
      </c>
      <c r="S175" s="2">
        <v>3</v>
      </c>
    </row>
    <row r="176" spans="1:19" x14ac:dyDescent="0.25">
      <c r="A176" s="55">
        <v>129</v>
      </c>
      <c r="B176" s="27" t="s">
        <v>173</v>
      </c>
      <c r="C176" s="27"/>
      <c r="D176" s="27" t="s">
        <v>174</v>
      </c>
      <c r="E176" s="27" t="s">
        <v>161</v>
      </c>
      <c r="F176" s="28">
        <v>41628</v>
      </c>
      <c r="G176" s="27"/>
      <c r="H176" s="24"/>
      <c r="I176" s="24"/>
      <c r="J176" s="14">
        <v>42036</v>
      </c>
      <c r="L176" s="25"/>
      <c r="N176" s="2">
        <v>2014.75</v>
      </c>
      <c r="R176" s="2">
        <v>2019.5</v>
      </c>
      <c r="S176" s="2">
        <v>4</v>
      </c>
    </row>
    <row r="177" spans="1:19" x14ac:dyDescent="0.25">
      <c r="A177" s="55">
        <v>130</v>
      </c>
      <c r="B177" s="27" t="s">
        <v>176</v>
      </c>
      <c r="C177" s="27"/>
      <c r="D177" s="2" t="s">
        <v>314</v>
      </c>
      <c r="E177" s="27" t="s">
        <v>73</v>
      </c>
      <c r="F177" s="28">
        <v>41682</v>
      </c>
      <c r="G177" s="27"/>
      <c r="H177" s="24"/>
      <c r="I177" s="24"/>
      <c r="J177" s="14">
        <v>42095</v>
      </c>
      <c r="L177" s="25"/>
      <c r="N177" s="2">
        <v>2014.75</v>
      </c>
      <c r="R177" s="2">
        <v>2019.75</v>
      </c>
      <c r="S177" s="2">
        <v>6</v>
      </c>
    </row>
    <row r="178" spans="1:19" x14ac:dyDescent="0.25">
      <c r="A178" s="55">
        <v>131</v>
      </c>
      <c r="B178" s="27" t="s">
        <v>224</v>
      </c>
      <c r="C178" s="27"/>
      <c r="D178" s="27" t="s">
        <v>57</v>
      </c>
      <c r="E178" s="27" t="s">
        <v>89</v>
      </c>
      <c r="F178" s="28">
        <v>41689</v>
      </c>
      <c r="G178" s="27"/>
      <c r="H178" s="24">
        <f>COUNT(F166:F178)</f>
        <v>13</v>
      </c>
      <c r="I178" s="24">
        <f>+I163+H178</f>
        <v>131</v>
      </c>
      <c r="J178" s="14">
        <v>42095</v>
      </c>
      <c r="L178" s="25">
        <v>1</v>
      </c>
      <c r="N178" s="2">
        <v>2014.75</v>
      </c>
    </row>
    <row r="179" spans="1:19" x14ac:dyDescent="0.25">
      <c r="H179" s="24"/>
      <c r="I179" s="24"/>
      <c r="J179" s="14"/>
      <c r="L179" s="25"/>
    </row>
    <row r="180" spans="1:19" x14ac:dyDescent="0.25">
      <c r="B180" s="13" t="s">
        <v>183</v>
      </c>
      <c r="C180" s="13"/>
      <c r="H180" s="24"/>
      <c r="I180" s="24"/>
      <c r="J180" s="14"/>
      <c r="L180" s="25"/>
    </row>
    <row r="181" spans="1:19" x14ac:dyDescent="0.25">
      <c r="A181" s="55">
        <v>132</v>
      </c>
      <c r="B181" s="27" t="s">
        <v>181</v>
      </c>
      <c r="C181" s="27"/>
      <c r="D181" s="27" t="s">
        <v>181</v>
      </c>
      <c r="E181" s="27" t="s">
        <v>182</v>
      </c>
      <c r="F181" s="28">
        <v>41710</v>
      </c>
      <c r="G181" s="27"/>
      <c r="H181" s="24"/>
      <c r="I181" s="24"/>
      <c r="J181" s="14">
        <v>42125</v>
      </c>
      <c r="L181" s="25">
        <v>1</v>
      </c>
      <c r="N181" s="2">
        <v>2015</v>
      </c>
    </row>
    <row r="182" spans="1:19" x14ac:dyDescent="0.25">
      <c r="A182" s="55">
        <v>133</v>
      </c>
      <c r="B182" s="27" t="s">
        <v>188</v>
      </c>
      <c r="C182" s="27"/>
      <c r="D182" s="27" t="s">
        <v>188</v>
      </c>
      <c r="E182" s="27" t="s">
        <v>102</v>
      </c>
      <c r="F182" s="28">
        <v>41724</v>
      </c>
      <c r="G182" s="27"/>
      <c r="H182" s="24"/>
      <c r="I182" s="24"/>
      <c r="J182" s="14">
        <v>42125</v>
      </c>
      <c r="L182" s="25"/>
      <c r="N182" s="2">
        <v>2015</v>
      </c>
    </row>
    <row r="183" spans="1:19" x14ac:dyDescent="0.25">
      <c r="A183" s="55">
        <v>134</v>
      </c>
      <c r="B183" s="27" t="s">
        <v>215</v>
      </c>
      <c r="C183" s="27"/>
      <c r="D183" s="27" t="s">
        <v>315</v>
      </c>
      <c r="E183" s="27" t="s">
        <v>189</v>
      </c>
      <c r="F183" s="28">
        <v>41759</v>
      </c>
      <c r="G183" s="27"/>
      <c r="H183" s="24"/>
      <c r="I183" s="24"/>
      <c r="J183" s="14">
        <v>42156</v>
      </c>
      <c r="L183" s="25"/>
      <c r="N183" s="2">
        <v>2015</v>
      </c>
    </row>
    <row r="184" spans="1:19" x14ac:dyDescent="0.25">
      <c r="A184" s="55">
        <v>135</v>
      </c>
      <c r="B184" s="27" t="s">
        <v>190</v>
      </c>
      <c r="C184" s="27"/>
      <c r="D184" s="27" t="s">
        <v>190</v>
      </c>
      <c r="E184" s="27" t="s">
        <v>191</v>
      </c>
      <c r="F184" s="28">
        <v>41773</v>
      </c>
      <c r="G184" s="27"/>
      <c r="H184" s="24"/>
      <c r="I184" s="24"/>
      <c r="J184" s="14">
        <v>42186</v>
      </c>
      <c r="L184" s="25">
        <v>1</v>
      </c>
      <c r="N184" s="2">
        <v>2015</v>
      </c>
    </row>
    <row r="185" spans="1:19" x14ac:dyDescent="0.25">
      <c r="A185" s="55">
        <v>136</v>
      </c>
      <c r="B185" s="27" t="s">
        <v>216</v>
      </c>
      <c r="C185" s="27"/>
      <c r="D185" s="27" t="s">
        <v>216</v>
      </c>
      <c r="E185" s="27" t="s">
        <v>127</v>
      </c>
      <c r="F185" s="28">
        <v>41801</v>
      </c>
      <c r="G185" s="27"/>
      <c r="H185" s="24"/>
      <c r="I185" s="24"/>
      <c r="J185" s="14">
        <v>42217</v>
      </c>
      <c r="L185" s="25"/>
      <c r="N185" s="2">
        <v>2015.25</v>
      </c>
    </row>
    <row r="186" spans="1:19" x14ac:dyDescent="0.25">
      <c r="A186" s="55">
        <v>137</v>
      </c>
      <c r="B186" s="27" t="s">
        <v>376</v>
      </c>
      <c r="C186" s="27"/>
      <c r="D186" s="2" t="s">
        <v>445</v>
      </c>
      <c r="E186" s="27" t="s">
        <v>217</v>
      </c>
      <c r="F186" s="28">
        <v>41829</v>
      </c>
      <c r="G186" s="27"/>
      <c r="H186" s="24"/>
      <c r="I186" s="24"/>
      <c r="J186" s="14">
        <v>42248</v>
      </c>
      <c r="L186" s="25"/>
      <c r="N186" s="2">
        <v>2015.25</v>
      </c>
    </row>
    <row r="187" spans="1:19" x14ac:dyDescent="0.25">
      <c r="A187" s="55">
        <v>138</v>
      </c>
      <c r="B187" s="27" t="s">
        <v>219</v>
      </c>
      <c r="C187" s="27"/>
      <c r="D187" s="27" t="s">
        <v>222</v>
      </c>
      <c r="E187" s="27" t="s">
        <v>62</v>
      </c>
      <c r="F187" s="28">
        <v>41864</v>
      </c>
      <c r="G187" s="27"/>
      <c r="H187" s="24"/>
      <c r="I187" s="24"/>
      <c r="J187" s="14">
        <v>42278</v>
      </c>
      <c r="L187" s="25"/>
      <c r="N187" s="2">
        <v>2015.25</v>
      </c>
    </row>
    <row r="188" spans="1:19" x14ac:dyDescent="0.25">
      <c r="A188" s="55">
        <v>139</v>
      </c>
      <c r="B188" s="27" t="s">
        <v>223</v>
      </c>
      <c r="C188" s="27"/>
      <c r="D188" s="27" t="s">
        <v>220</v>
      </c>
      <c r="E188" s="27" t="s">
        <v>221</v>
      </c>
      <c r="F188" s="28">
        <v>41878</v>
      </c>
      <c r="G188" s="27"/>
      <c r="H188" s="24"/>
      <c r="I188" s="24"/>
      <c r="J188" s="14">
        <v>42278</v>
      </c>
      <c r="L188" s="25">
        <v>1</v>
      </c>
      <c r="N188" s="2">
        <v>2015.25</v>
      </c>
    </row>
    <row r="189" spans="1:19" x14ac:dyDescent="0.25">
      <c r="A189" s="55">
        <v>140</v>
      </c>
      <c r="B189" s="27" t="s">
        <v>225</v>
      </c>
      <c r="C189" s="27"/>
      <c r="D189" s="27" t="s">
        <v>220</v>
      </c>
      <c r="E189" s="27" t="s">
        <v>221</v>
      </c>
      <c r="F189" s="28">
        <v>41906</v>
      </c>
      <c r="G189" s="27"/>
      <c r="H189" s="24"/>
      <c r="I189" s="24"/>
      <c r="J189" s="14">
        <v>42309</v>
      </c>
      <c r="L189" s="25"/>
      <c r="N189" s="2">
        <v>2015.5</v>
      </c>
    </row>
    <row r="190" spans="1:19" x14ac:dyDescent="0.25">
      <c r="A190" s="55">
        <v>141</v>
      </c>
      <c r="B190" s="27" t="s">
        <v>226</v>
      </c>
      <c r="C190" s="27"/>
      <c r="D190" s="27" t="s">
        <v>226</v>
      </c>
      <c r="E190" s="27" t="s">
        <v>138</v>
      </c>
      <c r="F190" s="28">
        <v>41920</v>
      </c>
      <c r="G190" s="27"/>
      <c r="H190" s="24"/>
      <c r="I190" s="24"/>
      <c r="J190" s="14">
        <v>42339</v>
      </c>
      <c r="L190" s="25"/>
      <c r="N190" s="2">
        <v>2015.5</v>
      </c>
    </row>
    <row r="191" spans="1:19" x14ac:dyDescent="0.25">
      <c r="A191" s="55">
        <v>142</v>
      </c>
      <c r="B191" s="27" t="s">
        <v>218</v>
      </c>
      <c r="C191" s="27"/>
      <c r="D191" s="27" t="s">
        <v>218</v>
      </c>
      <c r="E191" s="27" t="s">
        <v>99</v>
      </c>
      <c r="F191" s="28">
        <v>41941</v>
      </c>
      <c r="G191" s="27"/>
      <c r="H191" s="24"/>
      <c r="I191" s="24"/>
      <c r="J191" s="14">
        <v>42339</v>
      </c>
      <c r="L191" s="25"/>
      <c r="N191" s="2">
        <v>2015.5</v>
      </c>
    </row>
    <row r="192" spans="1:19" x14ac:dyDescent="0.25">
      <c r="A192" s="55">
        <v>143</v>
      </c>
      <c r="B192" s="27" t="s">
        <v>227</v>
      </c>
      <c r="C192" s="27"/>
      <c r="D192" s="27" t="s">
        <v>396</v>
      </c>
      <c r="E192" s="27" t="s">
        <v>63</v>
      </c>
      <c r="F192" s="28">
        <v>41962</v>
      </c>
      <c r="G192" s="27"/>
      <c r="H192" s="24"/>
      <c r="I192" s="24"/>
      <c r="J192" s="14">
        <v>42370</v>
      </c>
      <c r="L192" s="25"/>
      <c r="N192" s="2">
        <v>2015.5</v>
      </c>
    </row>
    <row r="193" spans="1:14" x14ac:dyDescent="0.25">
      <c r="A193" s="55">
        <v>144</v>
      </c>
      <c r="B193" s="27" t="s">
        <v>229</v>
      </c>
      <c r="C193" s="27"/>
      <c r="D193" s="27" t="s">
        <v>228</v>
      </c>
      <c r="E193" s="27" t="s">
        <v>118</v>
      </c>
      <c r="F193" s="28">
        <v>42046</v>
      </c>
      <c r="G193" s="27"/>
      <c r="H193" s="24">
        <f>COUNT(F181:F193)</f>
        <v>13</v>
      </c>
      <c r="I193" s="24">
        <f>+I178+H193</f>
        <v>144</v>
      </c>
      <c r="J193" s="14">
        <v>42461</v>
      </c>
      <c r="L193" s="25"/>
      <c r="N193" s="2">
        <v>2015.75</v>
      </c>
    </row>
    <row r="194" spans="1:14" x14ac:dyDescent="0.25">
      <c r="B194" s="27"/>
      <c r="C194" s="27"/>
      <c r="D194" s="27"/>
      <c r="E194" s="27"/>
      <c r="F194" s="28"/>
      <c r="G194" s="27"/>
      <c r="H194" s="24"/>
      <c r="I194" s="24"/>
      <c r="J194" s="14"/>
      <c r="L194" s="25"/>
    </row>
    <row r="195" spans="1:14" x14ac:dyDescent="0.25">
      <c r="B195" s="48" t="s">
        <v>403</v>
      </c>
      <c r="C195" s="27"/>
      <c r="D195" s="27"/>
      <c r="E195" s="27"/>
      <c r="F195" s="28"/>
      <c r="G195" s="27"/>
      <c r="H195" s="24"/>
      <c r="I195" s="24"/>
      <c r="J195" s="14"/>
      <c r="L195" s="25"/>
    </row>
    <row r="196" spans="1:14" x14ac:dyDescent="0.25">
      <c r="A196" s="55">
        <v>145</v>
      </c>
      <c r="B196" s="27" t="s">
        <v>232</v>
      </c>
      <c r="C196" s="27"/>
      <c r="D196" s="27" t="s">
        <v>233</v>
      </c>
      <c r="E196" s="27" t="s">
        <v>234</v>
      </c>
      <c r="F196" s="28">
        <v>42074</v>
      </c>
      <c r="G196" s="27"/>
      <c r="H196" s="24"/>
      <c r="I196" s="24"/>
      <c r="J196" s="14">
        <v>42491</v>
      </c>
      <c r="L196" s="25">
        <v>1</v>
      </c>
      <c r="N196" s="2">
        <v>2016</v>
      </c>
    </row>
    <row r="197" spans="1:14" x14ac:dyDescent="0.25">
      <c r="A197" s="55">
        <v>146</v>
      </c>
      <c r="B197" s="27" t="s">
        <v>238</v>
      </c>
      <c r="C197" s="27"/>
      <c r="D197" s="27" t="s">
        <v>174</v>
      </c>
      <c r="E197" s="27" t="s">
        <v>338</v>
      </c>
      <c r="F197" s="28">
        <v>42095</v>
      </c>
      <c r="G197" s="27"/>
      <c r="H197" s="24"/>
      <c r="I197" s="24"/>
      <c r="J197" s="14">
        <v>42522</v>
      </c>
      <c r="L197" s="25">
        <v>1</v>
      </c>
      <c r="N197" s="2">
        <v>2016</v>
      </c>
    </row>
    <row r="198" spans="1:14" x14ac:dyDescent="0.25">
      <c r="A198" s="55">
        <v>147</v>
      </c>
      <c r="B198" s="27" t="s">
        <v>239</v>
      </c>
      <c r="C198" s="27"/>
      <c r="D198" s="27" t="s">
        <v>239</v>
      </c>
      <c r="E198" s="27" t="s">
        <v>66</v>
      </c>
      <c r="F198" s="28">
        <v>42137</v>
      </c>
      <c r="G198" s="27"/>
      <c r="H198" s="24"/>
      <c r="I198" s="24"/>
      <c r="J198" s="14">
        <v>42552</v>
      </c>
      <c r="L198" s="25"/>
      <c r="N198" s="2">
        <v>2016</v>
      </c>
    </row>
    <row r="199" spans="1:14" x14ac:dyDescent="0.25">
      <c r="A199" s="55">
        <v>148</v>
      </c>
      <c r="B199" s="27" t="s">
        <v>318</v>
      </c>
      <c r="C199" s="27"/>
      <c r="D199" s="27" t="s">
        <v>156</v>
      </c>
      <c r="E199" s="27" t="s">
        <v>319</v>
      </c>
      <c r="F199" s="28">
        <v>42165</v>
      </c>
      <c r="G199" s="27"/>
      <c r="H199" s="24"/>
      <c r="I199" s="24"/>
      <c r="J199" s="14">
        <v>42583</v>
      </c>
      <c r="L199" s="25"/>
      <c r="N199" s="2">
        <v>2016.25</v>
      </c>
    </row>
    <row r="200" spans="1:14" x14ac:dyDescent="0.25">
      <c r="A200" s="55">
        <v>149</v>
      </c>
      <c r="B200" s="27" t="s">
        <v>321</v>
      </c>
      <c r="C200" s="27"/>
      <c r="D200" s="27" t="s">
        <v>54</v>
      </c>
      <c r="E200" s="27" t="s">
        <v>145</v>
      </c>
      <c r="F200" s="28">
        <v>42172</v>
      </c>
      <c r="G200" s="27"/>
      <c r="H200" s="24"/>
      <c r="I200" s="24"/>
      <c r="J200" s="14">
        <v>42583</v>
      </c>
      <c r="L200" s="25"/>
      <c r="N200" s="2">
        <v>2016.25</v>
      </c>
    </row>
    <row r="201" spans="1:14" x14ac:dyDescent="0.25">
      <c r="A201" s="55">
        <v>150</v>
      </c>
      <c r="B201" s="27" t="s">
        <v>320</v>
      </c>
      <c r="C201" s="27"/>
      <c r="D201" s="27" t="s">
        <v>54</v>
      </c>
      <c r="E201" s="27" t="s">
        <v>145</v>
      </c>
      <c r="F201" s="28">
        <v>42172</v>
      </c>
      <c r="G201" s="27"/>
      <c r="H201" s="24"/>
      <c r="I201" s="24"/>
      <c r="J201" s="14">
        <v>42583</v>
      </c>
      <c r="L201" s="25">
        <v>1</v>
      </c>
      <c r="N201" s="2">
        <v>2016.25</v>
      </c>
    </row>
    <row r="202" spans="1:14" x14ac:dyDescent="0.25">
      <c r="A202" s="55">
        <v>151</v>
      </c>
      <c r="B202" s="27" t="s">
        <v>322</v>
      </c>
      <c r="C202" s="27"/>
      <c r="D202" s="27" t="s">
        <v>322</v>
      </c>
      <c r="E202" s="27" t="s">
        <v>66</v>
      </c>
      <c r="F202" s="28">
        <v>42200</v>
      </c>
      <c r="G202" s="27"/>
      <c r="H202" s="24"/>
      <c r="I202" s="24"/>
      <c r="J202" s="14">
        <v>42614</v>
      </c>
      <c r="L202" s="25"/>
      <c r="N202" s="2">
        <v>2016.25</v>
      </c>
    </row>
    <row r="203" spans="1:14" x14ac:dyDescent="0.25">
      <c r="A203" s="55">
        <v>152</v>
      </c>
      <c r="B203" s="27" t="s">
        <v>323</v>
      </c>
      <c r="C203" s="27"/>
      <c r="D203" s="27" t="s">
        <v>56</v>
      </c>
      <c r="E203" s="27" t="s">
        <v>67</v>
      </c>
      <c r="F203" s="28">
        <v>42256</v>
      </c>
      <c r="G203" s="27"/>
      <c r="H203" s="24"/>
      <c r="I203" s="24"/>
      <c r="J203" s="14">
        <v>42675</v>
      </c>
      <c r="L203" s="25">
        <v>1</v>
      </c>
      <c r="N203" s="2">
        <v>2016.5</v>
      </c>
    </row>
    <row r="204" spans="1:14" x14ac:dyDescent="0.25">
      <c r="B204" s="49" t="s">
        <v>436</v>
      </c>
      <c r="C204" s="27"/>
      <c r="D204" s="27" t="s">
        <v>314</v>
      </c>
      <c r="E204" s="27" t="s">
        <v>73</v>
      </c>
      <c r="F204" s="28">
        <v>42256</v>
      </c>
      <c r="G204" s="27"/>
      <c r="H204" s="24"/>
      <c r="I204" s="24"/>
      <c r="J204" s="14">
        <v>42675</v>
      </c>
      <c r="L204" s="25"/>
      <c r="N204" s="2">
        <v>2016.5</v>
      </c>
    </row>
    <row r="205" spans="1:14" x14ac:dyDescent="0.25">
      <c r="A205" s="55">
        <v>153</v>
      </c>
      <c r="B205" s="27" t="s">
        <v>326</v>
      </c>
      <c r="C205" s="27"/>
      <c r="D205" s="27" t="s">
        <v>233</v>
      </c>
      <c r="E205" s="27" t="s">
        <v>234</v>
      </c>
      <c r="F205" s="28">
        <v>42256</v>
      </c>
      <c r="G205" s="27"/>
      <c r="H205" s="24"/>
      <c r="I205" s="24"/>
      <c r="J205" s="14">
        <v>42675</v>
      </c>
      <c r="L205" s="25"/>
      <c r="N205" s="2">
        <v>2016.5</v>
      </c>
    </row>
    <row r="206" spans="1:14" x14ac:dyDescent="0.25">
      <c r="A206" s="55">
        <v>154</v>
      </c>
      <c r="B206" s="27" t="s">
        <v>329</v>
      </c>
      <c r="C206" s="27"/>
      <c r="D206" s="27" t="s">
        <v>332</v>
      </c>
      <c r="E206" s="27" t="s">
        <v>157</v>
      </c>
      <c r="F206" s="28">
        <v>41252</v>
      </c>
      <c r="G206" s="27"/>
      <c r="H206" s="24"/>
      <c r="I206" s="24"/>
      <c r="J206" s="14">
        <v>42767</v>
      </c>
      <c r="L206" s="25"/>
      <c r="N206" s="2">
        <v>2016.75</v>
      </c>
    </row>
    <row r="207" spans="1:14" x14ac:dyDescent="0.25">
      <c r="A207" s="55">
        <v>155</v>
      </c>
      <c r="B207" s="27" t="s">
        <v>328</v>
      </c>
      <c r="C207" s="27"/>
      <c r="D207" s="27" t="s">
        <v>332</v>
      </c>
      <c r="E207" s="27" t="s">
        <v>157</v>
      </c>
      <c r="F207" s="28">
        <v>41252</v>
      </c>
      <c r="G207" s="27"/>
      <c r="H207" s="24"/>
      <c r="I207" s="24"/>
      <c r="J207" s="14">
        <v>42767</v>
      </c>
      <c r="L207" s="25">
        <v>1</v>
      </c>
      <c r="N207" s="2">
        <v>2016.75</v>
      </c>
    </row>
    <row r="208" spans="1:14" x14ac:dyDescent="0.25">
      <c r="A208" s="55">
        <v>156</v>
      </c>
      <c r="B208" s="27" t="s">
        <v>330</v>
      </c>
      <c r="C208" s="27"/>
      <c r="D208" s="27" t="s">
        <v>333</v>
      </c>
      <c r="E208" s="27" t="s">
        <v>72</v>
      </c>
      <c r="F208" s="28">
        <v>42403</v>
      </c>
      <c r="G208" s="27"/>
      <c r="H208" s="24"/>
      <c r="I208" s="24"/>
      <c r="J208" s="14">
        <v>42826</v>
      </c>
      <c r="L208" s="25"/>
      <c r="N208" s="2">
        <v>2016.75</v>
      </c>
    </row>
    <row r="209" spans="1:14" x14ac:dyDescent="0.25">
      <c r="A209" s="55">
        <v>157</v>
      </c>
      <c r="B209" s="27" t="s">
        <v>331</v>
      </c>
      <c r="C209" s="27"/>
      <c r="D209" s="27" t="s">
        <v>64</v>
      </c>
      <c r="E209" s="27" t="s">
        <v>65</v>
      </c>
      <c r="F209" s="28">
        <v>42410</v>
      </c>
      <c r="G209" s="27"/>
      <c r="H209" s="24"/>
      <c r="I209" s="24"/>
      <c r="J209" s="14">
        <v>42826</v>
      </c>
      <c r="L209" s="25"/>
      <c r="N209" s="2">
        <v>2016.75</v>
      </c>
    </row>
    <row r="210" spans="1:14" x14ac:dyDescent="0.25">
      <c r="A210" s="55">
        <v>158</v>
      </c>
      <c r="B210" s="27" t="s">
        <v>340</v>
      </c>
      <c r="C210" s="27"/>
      <c r="D210" s="27" t="s">
        <v>170</v>
      </c>
      <c r="E210" s="27" t="s">
        <v>114</v>
      </c>
      <c r="F210" s="28">
        <v>42424</v>
      </c>
      <c r="G210" s="27"/>
      <c r="H210" s="24">
        <f>(COUNT(F196:F210))-1</f>
        <v>14</v>
      </c>
      <c r="I210" s="24">
        <f>+I193+H210</f>
        <v>158</v>
      </c>
      <c r="J210" s="14">
        <v>42826</v>
      </c>
      <c r="L210" s="25"/>
      <c r="N210" s="2">
        <v>2016.75</v>
      </c>
    </row>
    <row r="211" spans="1:14" x14ac:dyDescent="0.25">
      <c r="B211" s="27"/>
      <c r="C211" s="27"/>
      <c r="D211" s="27"/>
      <c r="E211" s="27"/>
      <c r="F211" s="28"/>
      <c r="G211" s="27"/>
      <c r="H211" s="24"/>
      <c r="I211" s="24"/>
      <c r="J211" s="14"/>
      <c r="L211" s="25"/>
    </row>
    <row r="212" spans="1:14" x14ac:dyDescent="0.25">
      <c r="B212" s="48" t="s">
        <v>341</v>
      </c>
      <c r="C212" s="27"/>
      <c r="D212" s="27"/>
      <c r="E212" s="27"/>
      <c r="F212" s="28"/>
      <c r="G212" s="27"/>
      <c r="H212" s="24"/>
      <c r="I212" s="24"/>
      <c r="J212" s="14"/>
      <c r="L212" s="25"/>
    </row>
    <row r="213" spans="1:14" x14ac:dyDescent="0.25">
      <c r="A213" s="55">
        <f>+A210+1</f>
        <v>159</v>
      </c>
      <c r="B213" s="27" t="s">
        <v>344</v>
      </c>
      <c r="C213" s="27"/>
      <c r="D213" s="27" t="s">
        <v>352</v>
      </c>
      <c r="E213" s="27" t="s">
        <v>72</v>
      </c>
      <c r="F213" s="28">
        <v>42487</v>
      </c>
      <c r="G213" s="27"/>
      <c r="H213" s="24"/>
      <c r="I213" s="24"/>
      <c r="J213" s="14">
        <v>42887</v>
      </c>
      <c r="L213" s="25"/>
      <c r="N213" s="2">
        <v>2017</v>
      </c>
    </row>
    <row r="214" spans="1:14" x14ac:dyDescent="0.25">
      <c r="A214" s="55">
        <f>+A213+1</f>
        <v>160</v>
      </c>
      <c r="B214" s="27" t="s">
        <v>342</v>
      </c>
      <c r="C214" s="27"/>
      <c r="D214" s="27" t="s">
        <v>391</v>
      </c>
      <c r="E214" s="27" t="s">
        <v>89</v>
      </c>
      <c r="F214" s="28">
        <v>42501</v>
      </c>
      <c r="G214" s="27"/>
      <c r="H214" s="24"/>
      <c r="I214" s="24"/>
      <c r="J214" s="14">
        <v>42917</v>
      </c>
      <c r="L214" s="25">
        <v>1</v>
      </c>
      <c r="N214" s="2">
        <v>2017</v>
      </c>
    </row>
    <row r="215" spans="1:14" x14ac:dyDescent="0.25">
      <c r="A215" s="55">
        <f>+A214+1</f>
        <v>161</v>
      </c>
      <c r="B215" s="27" t="s">
        <v>353</v>
      </c>
      <c r="C215" s="27"/>
      <c r="D215" s="27" t="s">
        <v>353</v>
      </c>
      <c r="E215" s="27" t="s">
        <v>67</v>
      </c>
      <c r="F215" s="28">
        <v>42537</v>
      </c>
      <c r="G215" s="27"/>
      <c r="H215" s="24"/>
      <c r="I215" s="24"/>
      <c r="J215" s="14">
        <v>42948</v>
      </c>
      <c r="L215" s="25">
        <v>1</v>
      </c>
      <c r="N215" s="2">
        <v>2017.25</v>
      </c>
    </row>
    <row r="216" spans="1:14" x14ac:dyDescent="0.25">
      <c r="A216" s="55">
        <f t="shared" ref="A216:A227" si="0">+A215+1</f>
        <v>162</v>
      </c>
      <c r="B216" s="27" t="s">
        <v>355</v>
      </c>
      <c r="C216" s="27"/>
      <c r="D216" s="27" t="s">
        <v>332</v>
      </c>
      <c r="E216" s="27" t="s">
        <v>157</v>
      </c>
      <c r="F216" s="28">
        <v>42550</v>
      </c>
      <c r="G216" s="27"/>
      <c r="H216" s="24"/>
      <c r="I216" s="24"/>
      <c r="J216" s="14">
        <v>42948</v>
      </c>
      <c r="L216" s="25"/>
      <c r="N216" s="2">
        <v>2017.25</v>
      </c>
    </row>
    <row r="217" spans="1:14" x14ac:dyDescent="0.25">
      <c r="A217" s="55">
        <f t="shared" si="0"/>
        <v>163</v>
      </c>
      <c r="B217" s="27" t="s">
        <v>357</v>
      </c>
      <c r="C217" s="27"/>
      <c r="D217" s="27" t="s">
        <v>358</v>
      </c>
      <c r="E217" s="27" t="s">
        <v>87</v>
      </c>
      <c r="F217" s="28">
        <v>42599</v>
      </c>
      <c r="G217" s="27"/>
      <c r="H217" s="24"/>
      <c r="I217" s="24"/>
      <c r="J217" s="14">
        <v>43009</v>
      </c>
      <c r="L217" s="25"/>
      <c r="N217" s="2">
        <v>2017.25</v>
      </c>
    </row>
    <row r="218" spans="1:14" x14ac:dyDescent="0.25">
      <c r="A218" s="55">
        <f t="shared" si="0"/>
        <v>164</v>
      </c>
      <c r="B218" s="27" t="s">
        <v>364</v>
      </c>
      <c r="C218" s="27"/>
      <c r="D218" s="27" t="s">
        <v>364</v>
      </c>
      <c r="E218" s="27" t="s">
        <v>367</v>
      </c>
      <c r="F218" s="28">
        <v>42620</v>
      </c>
      <c r="G218" s="27"/>
      <c r="H218" s="24"/>
      <c r="I218" s="24"/>
      <c r="J218" s="14">
        <v>43040</v>
      </c>
      <c r="L218" s="25">
        <v>1</v>
      </c>
      <c r="N218" s="2">
        <v>2017.5</v>
      </c>
    </row>
    <row r="219" spans="1:14" x14ac:dyDescent="0.25">
      <c r="A219" s="55">
        <f t="shared" si="0"/>
        <v>165</v>
      </c>
      <c r="B219" s="27" t="s">
        <v>377</v>
      </c>
      <c r="C219" s="27"/>
      <c r="D219" s="27" t="s">
        <v>174</v>
      </c>
      <c r="E219" s="27" t="s">
        <v>338</v>
      </c>
      <c r="F219" s="28">
        <v>42641</v>
      </c>
      <c r="G219" s="27"/>
      <c r="H219" s="24"/>
      <c r="I219" s="24"/>
      <c r="J219" s="14">
        <v>43040</v>
      </c>
      <c r="L219" s="25"/>
      <c r="N219" s="2">
        <v>2017.5</v>
      </c>
    </row>
    <row r="220" spans="1:14" x14ac:dyDescent="0.25">
      <c r="A220" s="55">
        <f t="shared" si="0"/>
        <v>166</v>
      </c>
      <c r="B220" s="27" t="s">
        <v>365</v>
      </c>
      <c r="C220" s="27"/>
      <c r="D220" s="27" t="s">
        <v>393</v>
      </c>
      <c r="E220" s="27" t="s">
        <v>66</v>
      </c>
      <c r="F220" s="28">
        <v>42669</v>
      </c>
      <c r="G220" s="27"/>
      <c r="H220" s="24"/>
      <c r="I220" s="24"/>
      <c r="J220" s="14">
        <v>43070</v>
      </c>
      <c r="L220" s="25"/>
      <c r="N220" s="2">
        <v>2017.5</v>
      </c>
    </row>
    <row r="221" spans="1:14" x14ac:dyDescent="0.25">
      <c r="A221" s="55">
        <f t="shared" si="0"/>
        <v>167</v>
      </c>
      <c r="B221" s="27" t="s">
        <v>366</v>
      </c>
      <c r="C221" s="27"/>
      <c r="D221" s="27" t="s">
        <v>369</v>
      </c>
      <c r="E221" s="27" t="s">
        <v>370</v>
      </c>
      <c r="F221" s="28">
        <v>42690</v>
      </c>
      <c r="G221" s="27"/>
      <c r="H221" s="24"/>
      <c r="I221" s="24"/>
      <c r="J221" s="14">
        <v>43101</v>
      </c>
      <c r="L221" s="25"/>
      <c r="N221" s="2">
        <v>2017.5</v>
      </c>
    </row>
    <row r="222" spans="1:14" x14ac:dyDescent="0.25">
      <c r="A222" s="55">
        <f t="shared" si="0"/>
        <v>168</v>
      </c>
      <c r="B222" s="27" t="s">
        <v>356</v>
      </c>
      <c r="C222" s="27"/>
      <c r="D222" s="27" t="s">
        <v>391</v>
      </c>
      <c r="E222" s="27" t="s">
        <v>89</v>
      </c>
      <c r="F222" s="28">
        <v>42690</v>
      </c>
      <c r="G222" s="27"/>
      <c r="H222" s="24"/>
      <c r="I222" s="24"/>
      <c r="J222" s="14">
        <v>43101</v>
      </c>
      <c r="L222" s="25"/>
      <c r="N222" s="2">
        <v>2017.5</v>
      </c>
    </row>
    <row r="223" spans="1:14" x14ac:dyDescent="0.25">
      <c r="A223" s="55">
        <f t="shared" si="0"/>
        <v>169</v>
      </c>
      <c r="B223" s="27" t="s">
        <v>343</v>
      </c>
      <c r="C223" s="27"/>
      <c r="D223" s="27" t="s">
        <v>391</v>
      </c>
      <c r="E223" s="27" t="s">
        <v>89</v>
      </c>
      <c r="F223" s="28">
        <v>42690</v>
      </c>
      <c r="G223" s="27"/>
      <c r="H223" s="24"/>
      <c r="I223" s="24"/>
      <c r="J223" s="14">
        <v>43101</v>
      </c>
      <c r="L223" s="25"/>
      <c r="N223" s="2">
        <v>2017.5</v>
      </c>
    </row>
    <row r="224" spans="1:14" x14ac:dyDescent="0.25">
      <c r="A224" s="55">
        <f t="shared" si="0"/>
        <v>170</v>
      </c>
      <c r="B224" s="27" t="s">
        <v>378</v>
      </c>
      <c r="C224" s="27"/>
      <c r="D224" s="27" t="s">
        <v>88</v>
      </c>
      <c r="E224" s="27" t="s">
        <v>89</v>
      </c>
      <c r="F224" s="28">
        <v>42767</v>
      </c>
      <c r="G224" s="27"/>
      <c r="H224" s="24"/>
      <c r="I224" s="24"/>
      <c r="J224" s="14">
        <v>43191</v>
      </c>
      <c r="L224" s="25"/>
      <c r="N224" s="2">
        <v>2017.75</v>
      </c>
    </row>
    <row r="225" spans="1:14" x14ac:dyDescent="0.25">
      <c r="A225" s="55">
        <f t="shared" si="0"/>
        <v>171</v>
      </c>
      <c r="B225" s="27" t="s">
        <v>379</v>
      </c>
      <c r="C225" s="27"/>
      <c r="D225" s="27" t="s">
        <v>88</v>
      </c>
      <c r="E225" s="27" t="s">
        <v>89</v>
      </c>
      <c r="F225" s="28">
        <v>42781</v>
      </c>
      <c r="G225" s="27"/>
      <c r="H225" s="24"/>
      <c r="I225" s="24"/>
      <c r="J225" s="14">
        <v>43191</v>
      </c>
      <c r="L225" s="25">
        <v>1</v>
      </c>
      <c r="N225" s="2">
        <v>2017.75</v>
      </c>
    </row>
    <row r="226" spans="1:14" x14ac:dyDescent="0.25">
      <c r="A226" s="55">
        <f t="shared" si="0"/>
        <v>172</v>
      </c>
      <c r="B226" s="27" t="s">
        <v>382</v>
      </c>
      <c r="C226" s="27"/>
      <c r="D226" s="27" t="s">
        <v>392</v>
      </c>
      <c r="E226" s="27" t="s">
        <v>102</v>
      </c>
      <c r="F226" s="28">
        <v>42781</v>
      </c>
      <c r="G226" s="27"/>
      <c r="H226" s="24"/>
      <c r="I226" s="24"/>
      <c r="J226" s="14">
        <v>43191</v>
      </c>
      <c r="L226" s="25"/>
      <c r="N226" s="2">
        <v>2017.75</v>
      </c>
    </row>
    <row r="227" spans="1:14" x14ac:dyDescent="0.25">
      <c r="A227" s="55">
        <f t="shared" si="0"/>
        <v>173</v>
      </c>
      <c r="B227" s="27" t="s">
        <v>380</v>
      </c>
      <c r="C227" s="27"/>
      <c r="D227" s="27" t="s">
        <v>380</v>
      </c>
      <c r="E227" s="27" t="s">
        <v>182</v>
      </c>
      <c r="F227" s="28">
        <v>42788</v>
      </c>
      <c r="G227" s="27"/>
      <c r="H227" s="24">
        <f>COUNT(F213:F227)</f>
        <v>15</v>
      </c>
      <c r="I227" s="24">
        <f>+I210+H227</f>
        <v>173</v>
      </c>
      <c r="J227" s="14">
        <v>43191</v>
      </c>
      <c r="L227" s="25"/>
      <c r="N227" s="2">
        <v>2017.75</v>
      </c>
    </row>
    <row r="228" spans="1:14" x14ac:dyDescent="0.25">
      <c r="B228" s="27"/>
      <c r="C228" s="27"/>
      <c r="D228" s="27"/>
      <c r="E228" s="27"/>
      <c r="F228" s="28"/>
      <c r="G228" s="27"/>
      <c r="H228" s="24"/>
      <c r="I228" s="24"/>
      <c r="J228" s="14"/>
      <c r="L228" s="25"/>
    </row>
    <row r="229" spans="1:14" x14ac:dyDescent="0.25">
      <c r="B229" s="48" t="s">
        <v>402</v>
      </c>
      <c r="C229" s="27"/>
      <c r="D229" s="27"/>
      <c r="E229" s="27"/>
      <c r="F229" s="28"/>
      <c r="G229" s="27"/>
      <c r="H229" s="24"/>
      <c r="I229" s="24"/>
      <c r="J229" s="14"/>
      <c r="L229" s="25"/>
    </row>
    <row r="230" spans="1:14" x14ac:dyDescent="0.25">
      <c r="A230" s="55">
        <f>+A227+1</f>
        <v>174</v>
      </c>
      <c r="B230" s="27" t="s">
        <v>404</v>
      </c>
      <c r="C230" s="27"/>
      <c r="D230" s="27" t="s">
        <v>409</v>
      </c>
      <c r="E230" s="27" t="s">
        <v>191</v>
      </c>
      <c r="F230" s="28">
        <v>42823</v>
      </c>
      <c r="G230" s="27"/>
      <c r="H230" s="24"/>
      <c r="I230" s="24"/>
      <c r="J230" s="14">
        <v>43221</v>
      </c>
      <c r="L230" s="25">
        <v>1</v>
      </c>
      <c r="N230" s="2">
        <v>2018</v>
      </c>
    </row>
    <row r="231" spans="1:14" x14ac:dyDescent="0.25">
      <c r="A231" s="55">
        <f t="shared" ref="A231:A244" si="1">+A230+1</f>
        <v>175</v>
      </c>
      <c r="B231" s="27" t="s">
        <v>405</v>
      </c>
      <c r="C231" s="27"/>
      <c r="D231" s="27" t="s">
        <v>409</v>
      </c>
      <c r="E231" s="27" t="s">
        <v>191</v>
      </c>
      <c r="F231" s="28">
        <v>42823</v>
      </c>
      <c r="G231" s="27"/>
      <c r="H231" s="24"/>
      <c r="I231" s="24"/>
      <c r="J231" s="14">
        <v>43221</v>
      </c>
      <c r="L231" s="25"/>
      <c r="N231" s="2">
        <v>2018</v>
      </c>
    </row>
    <row r="232" spans="1:14" x14ac:dyDescent="0.25">
      <c r="A232" s="55">
        <f t="shared" si="1"/>
        <v>176</v>
      </c>
      <c r="B232" s="27" t="s">
        <v>407</v>
      </c>
      <c r="C232" s="27"/>
      <c r="D232" s="27" t="s">
        <v>392</v>
      </c>
      <c r="E232" s="27" t="s">
        <v>66</v>
      </c>
      <c r="F232" s="28">
        <v>42886</v>
      </c>
      <c r="G232" s="27"/>
      <c r="H232" s="24"/>
      <c r="I232" s="24"/>
      <c r="J232" s="14">
        <v>43282</v>
      </c>
      <c r="L232" s="25"/>
      <c r="N232" s="2">
        <v>2018</v>
      </c>
    </row>
    <row r="233" spans="1:14" x14ac:dyDescent="0.25">
      <c r="A233" s="55">
        <f t="shared" si="1"/>
        <v>177</v>
      </c>
      <c r="B233" s="27" t="s">
        <v>411</v>
      </c>
      <c r="C233" s="27"/>
      <c r="D233" s="27" t="s">
        <v>412</v>
      </c>
      <c r="E233" s="27" t="s">
        <v>124</v>
      </c>
      <c r="F233" s="28">
        <v>42893</v>
      </c>
      <c r="G233" s="27"/>
      <c r="H233" s="24"/>
      <c r="I233" s="24"/>
      <c r="J233" s="14">
        <v>43313</v>
      </c>
      <c r="L233" s="25"/>
      <c r="N233" s="2">
        <v>2018.25</v>
      </c>
    </row>
    <row r="234" spans="1:14" x14ac:dyDescent="0.25">
      <c r="A234" s="55">
        <f t="shared" si="1"/>
        <v>178</v>
      </c>
      <c r="B234" s="27" t="s">
        <v>406</v>
      </c>
      <c r="C234" s="27"/>
      <c r="D234" s="27" t="s">
        <v>391</v>
      </c>
      <c r="E234" s="27" t="s">
        <v>89</v>
      </c>
      <c r="F234" s="28">
        <v>42914</v>
      </c>
      <c r="G234" s="27"/>
      <c r="H234" s="24"/>
      <c r="I234" s="24"/>
      <c r="J234" s="14">
        <v>43313</v>
      </c>
      <c r="L234" s="25"/>
      <c r="N234" s="2">
        <v>2018.25</v>
      </c>
    </row>
    <row r="235" spans="1:14" x14ac:dyDescent="0.25">
      <c r="A235" s="55">
        <f t="shared" si="1"/>
        <v>179</v>
      </c>
      <c r="B235" s="27" t="s">
        <v>413</v>
      </c>
      <c r="C235" s="27"/>
      <c r="D235" s="27" t="s">
        <v>413</v>
      </c>
      <c r="E235" s="27" t="s">
        <v>73</v>
      </c>
      <c r="F235" s="28">
        <v>42977</v>
      </c>
      <c r="G235" s="27"/>
      <c r="H235" s="24"/>
      <c r="I235" s="24"/>
      <c r="J235" s="14">
        <v>43374</v>
      </c>
      <c r="L235" s="25"/>
      <c r="N235" s="2">
        <v>2018.25</v>
      </c>
    </row>
    <row r="236" spans="1:14" x14ac:dyDescent="0.25">
      <c r="A236" s="55">
        <f t="shared" si="1"/>
        <v>180</v>
      </c>
      <c r="B236" s="27" t="s">
        <v>414</v>
      </c>
      <c r="C236" s="27"/>
      <c r="D236" s="27" t="s">
        <v>174</v>
      </c>
      <c r="E236" s="27" t="s">
        <v>161</v>
      </c>
      <c r="F236" s="28">
        <v>42998</v>
      </c>
      <c r="G236" s="27"/>
      <c r="H236" s="24"/>
      <c r="I236" s="24"/>
      <c r="J236" s="14">
        <v>43405</v>
      </c>
      <c r="L236" s="25"/>
      <c r="N236" s="2">
        <v>2018.5</v>
      </c>
    </row>
    <row r="237" spans="1:14" x14ac:dyDescent="0.25">
      <c r="A237" s="55">
        <f t="shared" si="1"/>
        <v>181</v>
      </c>
      <c r="B237" s="27" t="s">
        <v>415</v>
      </c>
      <c r="C237" s="27"/>
      <c r="D237" s="27" t="s">
        <v>419</v>
      </c>
      <c r="E237" s="27" t="s">
        <v>67</v>
      </c>
      <c r="F237" s="28">
        <v>43012</v>
      </c>
      <c r="G237" s="27"/>
      <c r="H237" s="24"/>
      <c r="I237" s="24"/>
      <c r="J237" s="14">
        <v>43435</v>
      </c>
      <c r="L237" s="25"/>
      <c r="N237" s="2">
        <v>2018.5</v>
      </c>
    </row>
    <row r="238" spans="1:14" x14ac:dyDescent="0.25">
      <c r="A238" s="55">
        <f t="shared" si="1"/>
        <v>182</v>
      </c>
      <c r="B238" s="27" t="s">
        <v>416</v>
      </c>
      <c r="C238" s="27"/>
      <c r="D238" s="27" t="s">
        <v>19</v>
      </c>
      <c r="E238" s="27" t="s">
        <v>99</v>
      </c>
      <c r="F238" s="28">
        <v>43040</v>
      </c>
      <c r="G238" s="27"/>
      <c r="H238" s="24"/>
      <c r="I238" s="24"/>
      <c r="J238" s="14">
        <v>43466</v>
      </c>
      <c r="L238" s="25"/>
      <c r="N238" s="2">
        <v>2018.5</v>
      </c>
    </row>
    <row r="239" spans="1:14" x14ac:dyDescent="0.25">
      <c r="A239" s="55">
        <f t="shared" si="1"/>
        <v>183</v>
      </c>
      <c r="B239" s="27" t="s">
        <v>417</v>
      </c>
      <c r="C239" s="27"/>
      <c r="D239" s="27" t="s">
        <v>391</v>
      </c>
      <c r="E239" s="27" t="s">
        <v>89</v>
      </c>
      <c r="F239" s="28">
        <v>43040</v>
      </c>
      <c r="G239" s="27"/>
      <c r="H239" s="24"/>
      <c r="I239" s="24"/>
      <c r="J239" s="14">
        <v>43466</v>
      </c>
      <c r="L239" s="25"/>
      <c r="N239" s="2">
        <v>2018.5</v>
      </c>
    </row>
    <row r="240" spans="1:14" x14ac:dyDescent="0.25">
      <c r="A240" s="55">
        <f t="shared" si="1"/>
        <v>184</v>
      </c>
      <c r="B240" s="27" t="s">
        <v>418</v>
      </c>
      <c r="C240" s="27"/>
      <c r="D240" s="27" t="s">
        <v>409</v>
      </c>
      <c r="E240" s="27" t="s">
        <v>191</v>
      </c>
      <c r="F240" s="28">
        <v>43054</v>
      </c>
      <c r="G240" s="27"/>
      <c r="H240" s="24"/>
      <c r="I240" s="24"/>
      <c r="J240" s="14">
        <v>43466</v>
      </c>
      <c r="L240" s="25"/>
      <c r="N240" s="2">
        <v>2018.5</v>
      </c>
    </row>
    <row r="241" spans="1:14" x14ac:dyDescent="0.25">
      <c r="A241" s="55">
        <f t="shared" si="1"/>
        <v>185</v>
      </c>
      <c r="B241" s="27" t="s">
        <v>423</v>
      </c>
      <c r="C241" s="27"/>
      <c r="D241" s="27" t="s">
        <v>426</v>
      </c>
      <c r="E241" s="27" t="s">
        <v>86</v>
      </c>
      <c r="F241" s="28">
        <v>43075</v>
      </c>
      <c r="G241" s="27"/>
      <c r="H241" s="24"/>
      <c r="I241" s="24"/>
      <c r="J241" s="14">
        <v>43497</v>
      </c>
      <c r="L241" s="25"/>
      <c r="N241" s="2">
        <v>2018.75</v>
      </c>
    </row>
    <row r="242" spans="1:14" x14ac:dyDescent="0.25">
      <c r="A242" s="55">
        <f t="shared" si="1"/>
        <v>186</v>
      </c>
      <c r="B242" s="27" t="s">
        <v>449</v>
      </c>
      <c r="C242" s="27"/>
      <c r="D242" s="27" t="s">
        <v>427</v>
      </c>
      <c r="E242" s="27" t="s">
        <v>428</v>
      </c>
      <c r="F242" s="28">
        <v>43124</v>
      </c>
      <c r="G242" s="27"/>
      <c r="H242" s="24"/>
      <c r="I242" s="24"/>
      <c r="J242" s="14">
        <v>43525</v>
      </c>
      <c r="L242" s="25"/>
      <c r="N242" s="2">
        <v>2018.75</v>
      </c>
    </row>
    <row r="243" spans="1:14" x14ac:dyDescent="0.25">
      <c r="A243" s="55">
        <f t="shared" si="1"/>
        <v>187</v>
      </c>
      <c r="B243" s="27" t="s">
        <v>424</v>
      </c>
      <c r="C243" s="27"/>
      <c r="D243" s="27" t="s">
        <v>332</v>
      </c>
      <c r="E243" s="27" t="s">
        <v>429</v>
      </c>
      <c r="F243" s="28">
        <v>43145</v>
      </c>
      <c r="G243" s="27"/>
      <c r="H243" s="24"/>
      <c r="I243" s="24"/>
      <c r="J243" s="14">
        <v>43556</v>
      </c>
      <c r="L243" s="25"/>
      <c r="N243" s="2">
        <v>2018.75</v>
      </c>
    </row>
    <row r="244" spans="1:14" x14ac:dyDescent="0.25">
      <c r="A244" s="55">
        <f t="shared" si="1"/>
        <v>188</v>
      </c>
      <c r="B244" s="27" t="s">
        <v>425</v>
      </c>
      <c r="C244" s="27"/>
      <c r="D244" s="27" t="s">
        <v>54</v>
      </c>
      <c r="E244" s="27" t="s">
        <v>145</v>
      </c>
      <c r="F244" s="28">
        <v>43152</v>
      </c>
      <c r="G244" s="27"/>
      <c r="H244" s="24">
        <f>COUNT(F230:F244)</f>
        <v>15</v>
      </c>
      <c r="I244" s="24">
        <f>+I227+H244</f>
        <v>188</v>
      </c>
      <c r="J244" s="14">
        <v>43556</v>
      </c>
      <c r="L244" s="25"/>
      <c r="N244" s="2">
        <v>2018.75</v>
      </c>
    </row>
    <row r="245" spans="1:14" x14ac:dyDescent="0.25">
      <c r="B245" s="27"/>
      <c r="C245" s="27"/>
      <c r="D245" s="27"/>
      <c r="E245" s="27"/>
      <c r="F245" s="28"/>
      <c r="G245" s="27"/>
      <c r="H245" s="24"/>
      <c r="I245" s="24"/>
      <c r="J245" s="14"/>
      <c r="L245" s="25"/>
    </row>
    <row r="246" spans="1:14" x14ac:dyDescent="0.25">
      <c r="B246" s="48" t="s">
        <v>442</v>
      </c>
      <c r="C246" s="27"/>
      <c r="D246" s="27"/>
      <c r="E246" s="27"/>
      <c r="F246" s="28"/>
      <c r="G246" s="27"/>
      <c r="H246" s="24"/>
      <c r="I246" s="24"/>
      <c r="J246" s="14"/>
      <c r="L246" s="25"/>
    </row>
    <row r="247" spans="1:14" x14ac:dyDescent="0.25">
      <c r="A247" s="55">
        <f>+A244+1</f>
        <v>189</v>
      </c>
      <c r="B247" s="27" t="s">
        <v>85</v>
      </c>
      <c r="C247" s="27"/>
      <c r="D247" s="27" t="s">
        <v>450</v>
      </c>
      <c r="E247" s="27" t="s">
        <v>63</v>
      </c>
      <c r="F247" s="28">
        <v>43187</v>
      </c>
      <c r="G247" s="27"/>
      <c r="H247" s="24">
        <v>1</v>
      </c>
      <c r="I247" s="24"/>
      <c r="J247" s="14">
        <v>43586</v>
      </c>
      <c r="L247" s="25"/>
      <c r="N247" s="2">
        <v>2019</v>
      </c>
    </row>
    <row r="248" spans="1:14" x14ac:dyDescent="0.25">
      <c r="B248" s="21" t="s">
        <v>444</v>
      </c>
      <c r="C248" s="21"/>
      <c r="D248" s="21" t="s">
        <v>445</v>
      </c>
      <c r="E248" s="21" t="s">
        <v>67</v>
      </c>
      <c r="F248" s="22" t="s">
        <v>408</v>
      </c>
      <c r="G248" s="21"/>
      <c r="H248" s="24"/>
      <c r="I248" s="24"/>
      <c r="J248" s="14"/>
      <c r="L248" s="25"/>
      <c r="N248" s="2">
        <v>2019</v>
      </c>
    </row>
    <row r="249" spans="1:14" x14ac:dyDescent="0.25">
      <c r="B249" s="21" t="s">
        <v>446</v>
      </c>
      <c r="C249" s="21"/>
      <c r="D249" s="21" t="s">
        <v>447</v>
      </c>
      <c r="E249" s="21" t="s">
        <v>66</v>
      </c>
      <c r="F249" s="22" t="s">
        <v>408</v>
      </c>
      <c r="G249" s="21"/>
      <c r="H249" s="24"/>
      <c r="I249" s="24"/>
      <c r="J249" s="14"/>
      <c r="L249" s="25"/>
      <c r="N249" s="2">
        <v>2019</v>
      </c>
    </row>
    <row r="250" spans="1:14" x14ac:dyDescent="0.25">
      <c r="B250" s="21" t="s">
        <v>443</v>
      </c>
      <c r="C250" s="21"/>
      <c r="D250" s="21" t="s">
        <v>400</v>
      </c>
      <c r="E250" s="21" t="s">
        <v>111</v>
      </c>
      <c r="F250" s="22" t="s">
        <v>354</v>
      </c>
      <c r="G250" s="21"/>
      <c r="H250" s="24"/>
      <c r="I250" s="24"/>
      <c r="J250" s="14"/>
      <c r="L250" s="25"/>
      <c r="N250" s="2">
        <v>2019.25</v>
      </c>
    </row>
    <row r="251" spans="1:14" x14ac:dyDescent="0.25">
      <c r="B251" s="21" t="s">
        <v>451</v>
      </c>
      <c r="C251" s="21"/>
      <c r="D251" s="21" t="s">
        <v>453</v>
      </c>
      <c r="E251" s="21" t="s">
        <v>65</v>
      </c>
      <c r="F251" s="22" t="s">
        <v>354</v>
      </c>
      <c r="G251" s="21"/>
      <c r="H251" s="24"/>
      <c r="I251" s="24"/>
      <c r="J251" s="14"/>
      <c r="L251" s="25"/>
      <c r="N251" s="2">
        <v>2019.25</v>
      </c>
    </row>
    <row r="252" spans="1:14" x14ac:dyDescent="0.25">
      <c r="B252" s="21" t="s">
        <v>452</v>
      </c>
      <c r="C252" s="21"/>
      <c r="D252" s="21" t="s">
        <v>36</v>
      </c>
      <c r="E252" s="21" t="s">
        <v>119</v>
      </c>
      <c r="F252" s="22" t="s">
        <v>354</v>
      </c>
      <c r="G252" s="21"/>
      <c r="H252" s="24"/>
      <c r="I252" s="24"/>
      <c r="J252" s="14"/>
      <c r="L252" s="25"/>
      <c r="N252" s="2">
        <v>2019.25</v>
      </c>
    </row>
    <row r="253" spans="1:14" x14ac:dyDescent="0.25">
      <c r="B253" s="21" t="s">
        <v>455</v>
      </c>
      <c r="C253" s="21"/>
      <c r="D253" s="21" t="s">
        <v>455</v>
      </c>
      <c r="E253" s="21" t="s">
        <v>63</v>
      </c>
      <c r="F253" s="22" t="s">
        <v>368</v>
      </c>
      <c r="G253" s="21"/>
      <c r="H253" s="24"/>
      <c r="I253" s="24"/>
      <c r="J253" s="14"/>
      <c r="L253" s="25"/>
      <c r="N253" s="2">
        <v>2019.5</v>
      </c>
    </row>
    <row r="254" spans="1:14" x14ac:dyDescent="0.25">
      <c r="B254" s="21" t="s">
        <v>456</v>
      </c>
      <c r="C254" s="21"/>
      <c r="D254" s="21" t="s">
        <v>456</v>
      </c>
      <c r="E254" s="21" t="s">
        <v>153</v>
      </c>
      <c r="F254" s="22" t="s">
        <v>368</v>
      </c>
      <c r="G254" s="21"/>
      <c r="H254" s="24"/>
      <c r="I254" s="24"/>
      <c r="J254" s="14"/>
      <c r="L254" s="25"/>
      <c r="N254" s="2">
        <v>2019.5</v>
      </c>
    </row>
    <row r="255" spans="1:14" x14ac:dyDescent="0.25">
      <c r="B255" s="21" t="s">
        <v>457</v>
      </c>
      <c r="C255" s="21"/>
      <c r="D255" s="21" t="s">
        <v>457</v>
      </c>
      <c r="E255" s="21" t="s">
        <v>67</v>
      </c>
      <c r="F255" s="22" t="s">
        <v>368</v>
      </c>
      <c r="G255" s="21"/>
      <c r="H255" s="24"/>
      <c r="I255" s="24"/>
      <c r="J255" s="14"/>
      <c r="L255" s="25"/>
      <c r="N255" s="2">
        <v>2019.5</v>
      </c>
    </row>
    <row r="256" spans="1:14" x14ac:dyDescent="0.25">
      <c r="B256" s="21" t="s">
        <v>458</v>
      </c>
      <c r="C256" s="21"/>
      <c r="D256" s="21" t="s">
        <v>458</v>
      </c>
      <c r="E256" s="21" t="s">
        <v>153</v>
      </c>
      <c r="F256" s="22" t="s">
        <v>368</v>
      </c>
      <c r="G256" s="21"/>
      <c r="H256" s="24"/>
      <c r="I256" s="24"/>
      <c r="J256" s="14"/>
      <c r="L256" s="25"/>
      <c r="N256" s="2">
        <v>2019.5</v>
      </c>
    </row>
    <row r="257" spans="2:14" x14ac:dyDescent="0.25">
      <c r="B257" s="21" t="s">
        <v>461</v>
      </c>
      <c r="C257" s="21"/>
      <c r="D257" s="21" t="s">
        <v>461</v>
      </c>
      <c r="E257" s="21" t="s">
        <v>182</v>
      </c>
      <c r="F257" s="22" t="s">
        <v>334</v>
      </c>
      <c r="G257" s="21"/>
      <c r="H257" s="24"/>
      <c r="I257" s="24"/>
      <c r="J257" s="14"/>
      <c r="L257" s="25"/>
      <c r="N257" s="2">
        <v>2019.75</v>
      </c>
    </row>
    <row r="258" spans="2:14" x14ac:dyDescent="0.25">
      <c r="B258" s="21" t="s">
        <v>459</v>
      </c>
      <c r="C258" s="21"/>
      <c r="D258" s="21" t="s">
        <v>393</v>
      </c>
      <c r="E258" s="21" t="s">
        <v>66</v>
      </c>
      <c r="F258" s="22" t="s">
        <v>334</v>
      </c>
      <c r="G258" s="21"/>
      <c r="H258" s="24"/>
      <c r="I258" s="24"/>
      <c r="J258" s="14"/>
      <c r="L258" s="25"/>
      <c r="N258" s="2">
        <v>2019.75</v>
      </c>
    </row>
    <row r="259" spans="2:14" x14ac:dyDescent="0.25">
      <c r="B259" s="21" t="s">
        <v>464</v>
      </c>
      <c r="C259" s="21"/>
      <c r="D259" s="21" t="s">
        <v>467</v>
      </c>
      <c r="E259" s="21" t="s">
        <v>102</v>
      </c>
      <c r="F259" s="22" t="s">
        <v>334</v>
      </c>
      <c r="G259" s="21"/>
      <c r="H259" s="24"/>
      <c r="I259" s="24"/>
      <c r="J259" s="14"/>
      <c r="L259" s="25"/>
      <c r="N259" s="2">
        <v>2019.75</v>
      </c>
    </row>
    <row r="260" spans="2:14" x14ac:dyDescent="0.25">
      <c r="B260" s="21" t="s">
        <v>465</v>
      </c>
      <c r="C260" s="21"/>
      <c r="D260" s="21" t="s">
        <v>220</v>
      </c>
      <c r="E260" s="21" t="s">
        <v>469</v>
      </c>
      <c r="F260" s="22" t="s">
        <v>334</v>
      </c>
      <c r="G260" s="21"/>
      <c r="H260" s="24"/>
      <c r="I260" s="24"/>
      <c r="J260" s="14"/>
      <c r="L260" s="25"/>
      <c r="N260" s="2">
        <v>2019.75</v>
      </c>
    </row>
    <row r="261" spans="2:14" x14ac:dyDescent="0.25">
      <c r="B261" s="21" t="s">
        <v>466</v>
      </c>
      <c r="C261" s="21"/>
      <c r="D261" s="21" t="s">
        <v>468</v>
      </c>
      <c r="E261" s="21" t="s">
        <v>153</v>
      </c>
      <c r="F261" s="22" t="s">
        <v>334</v>
      </c>
      <c r="G261" s="21"/>
      <c r="H261" s="24"/>
      <c r="I261" s="24">
        <f>+I244+H247</f>
        <v>189</v>
      </c>
      <c r="J261" s="14"/>
      <c r="L261" s="25"/>
      <c r="N261" s="2">
        <v>2019.75</v>
      </c>
    </row>
    <row r="262" spans="2:14" x14ac:dyDescent="0.25">
      <c r="B262" s="27"/>
      <c r="C262" s="27"/>
      <c r="D262" s="27"/>
      <c r="E262" s="27"/>
      <c r="F262" s="28"/>
      <c r="G262" s="27"/>
      <c r="H262" s="24"/>
      <c r="I262" s="24"/>
      <c r="J262" s="14"/>
      <c r="L262" s="25"/>
      <c r="N262" s="2">
        <v>2019.75</v>
      </c>
    </row>
    <row r="263" spans="2:14" ht="13" thickBot="1" x14ac:dyDescent="0.3">
      <c r="B263" s="2" t="s">
        <v>351</v>
      </c>
      <c r="H263" s="24"/>
      <c r="I263" s="30">
        <f>+I227+(SUM(H230:H261))</f>
        <v>189</v>
      </c>
      <c r="L263" s="26">
        <f>COUNT(L5:L262)</f>
        <v>73</v>
      </c>
      <c r="M263" s="26">
        <v>2</v>
      </c>
    </row>
    <row r="264" spans="2:14" ht="13" thickTop="1" x14ac:dyDescent="0.25">
      <c r="H264" s="31"/>
      <c r="I264" s="31"/>
    </row>
    <row r="266" spans="2:14" x14ac:dyDescent="0.25">
      <c r="B266" s="2" t="s">
        <v>208</v>
      </c>
    </row>
    <row r="267" spans="2:14" x14ac:dyDescent="0.25">
      <c r="B267" s="20" t="s">
        <v>440</v>
      </c>
    </row>
    <row r="268" spans="2:14" x14ac:dyDescent="0.25">
      <c r="B268" s="20" t="s">
        <v>439</v>
      </c>
      <c r="C268" s="20"/>
    </row>
    <row r="269" spans="2:14" x14ac:dyDescent="0.25">
      <c r="B269" s="20" t="s">
        <v>438</v>
      </c>
      <c r="C269" s="20"/>
    </row>
    <row r="270" spans="2:14" x14ac:dyDescent="0.25">
      <c r="B270" s="50" t="s">
        <v>437</v>
      </c>
      <c r="C270" s="50"/>
      <c r="D270" s="51"/>
      <c r="E270" s="51"/>
      <c r="F270" s="52"/>
      <c r="G270" s="51"/>
      <c r="H270" s="53"/>
      <c r="I270" s="53"/>
      <c r="J270" s="54"/>
    </row>
    <row r="271" spans="2:14" x14ac:dyDescent="0.25">
      <c r="B271" s="50" t="s">
        <v>360</v>
      </c>
      <c r="C271" s="50"/>
      <c r="D271" s="51"/>
      <c r="E271" s="51"/>
      <c r="F271" s="52"/>
      <c r="G271" s="51"/>
      <c r="H271" s="53"/>
      <c r="I271" s="53"/>
      <c r="J271" s="54"/>
    </row>
    <row r="273" spans="2:5" x14ac:dyDescent="0.25">
      <c r="B273" s="21" t="s">
        <v>210</v>
      </c>
      <c r="C273" s="21"/>
      <c r="D273" s="21"/>
      <c r="E273" s="21"/>
    </row>
  </sheetData>
  <phoneticPr fontId="0" type="noConversion"/>
  <pageMargins left="0.5" right="0.5" top="0.67" bottom="0.98" header="0.5" footer="0.5"/>
  <pageSetup scale="67" fitToHeight="4" orientation="portrait" r:id="rId1"/>
  <headerFooter alignWithMargins="0">
    <oddFooter>&amp;L&amp;YFile: IR \ Store Info \ &amp;F &amp;A.xls
Last updated: &amp;D</oddFooter>
  </headerFooter>
  <rowBreaks count="3" manualBreakCount="3">
    <brk id="76" max="16383" man="1"/>
    <brk id="151" max="16383" man="1"/>
    <brk id="22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309"/>
  <sheetViews>
    <sheetView topLeftCell="A274" workbookViewId="0">
      <selection activeCell="B7" sqref="B7"/>
    </sheetView>
  </sheetViews>
  <sheetFormatPr defaultColWidth="9.1796875" defaultRowHeight="11.5" x14ac:dyDescent="0.25"/>
  <cols>
    <col min="1" max="1" width="8.26953125" style="34" customWidth="1"/>
    <col min="2" max="2" width="40.26953125" style="32" customWidth="1"/>
    <col min="3" max="3" width="23" style="32" customWidth="1"/>
    <col min="4" max="4" width="12.54296875" style="39" customWidth="1"/>
    <col min="5" max="5" width="10.54296875" style="34" customWidth="1"/>
    <col min="6" max="16384" width="9.1796875" style="32"/>
  </cols>
  <sheetData>
    <row r="1" spans="1:5" ht="12" customHeight="1" x14ac:dyDescent="0.25">
      <c r="A1" s="33" t="s">
        <v>336</v>
      </c>
    </row>
    <row r="2" spans="1:5" ht="12" customHeight="1" x14ac:dyDescent="0.25">
      <c r="A2" s="47" t="str">
        <f>+'Chronological Store Opening'!B2</f>
        <v>Last Updated: April 4, 2018</v>
      </c>
      <c r="B2" s="47"/>
    </row>
    <row r="3" spans="1:5" ht="12" customHeight="1" x14ac:dyDescent="0.25">
      <c r="A3" s="33"/>
      <c r="B3" s="35"/>
    </row>
    <row r="4" spans="1:5" ht="12" customHeight="1" x14ac:dyDescent="0.25">
      <c r="A4" s="36" t="s">
        <v>240</v>
      </c>
      <c r="B4" s="36"/>
      <c r="C4" s="36"/>
      <c r="D4" s="40"/>
      <c r="E4" s="36" t="s">
        <v>373</v>
      </c>
    </row>
    <row r="5" spans="1:5" ht="12" customHeight="1" x14ac:dyDescent="0.25">
      <c r="A5" s="37" t="s">
        <v>4</v>
      </c>
      <c r="B5" s="37" t="s">
        <v>433</v>
      </c>
      <c r="C5" s="37" t="s">
        <v>58</v>
      </c>
      <c r="D5" s="41" t="s">
        <v>254</v>
      </c>
      <c r="E5" s="37" t="s">
        <v>374</v>
      </c>
    </row>
    <row r="6" spans="1:5" ht="12" customHeight="1" x14ac:dyDescent="0.25"/>
    <row r="7" spans="1:5" ht="12" customHeight="1" x14ac:dyDescent="0.25">
      <c r="A7" s="34">
        <v>1</v>
      </c>
      <c r="B7" s="32" t="s">
        <v>475</v>
      </c>
      <c r="C7" s="32" t="s">
        <v>380</v>
      </c>
      <c r="D7" s="39">
        <v>42788</v>
      </c>
      <c r="E7" s="34">
        <f>COUNTA(C7)</f>
        <v>1</v>
      </c>
    </row>
    <row r="8" spans="1:5" ht="12" customHeight="1" x14ac:dyDescent="0.25"/>
    <row r="9" spans="1:5" ht="12" customHeight="1" x14ac:dyDescent="0.25">
      <c r="A9" s="34">
        <f>+A7+1</f>
        <v>2</v>
      </c>
      <c r="B9" s="32" t="s">
        <v>399</v>
      </c>
      <c r="C9" s="32" t="s">
        <v>27</v>
      </c>
      <c r="D9" s="39">
        <v>38307</v>
      </c>
      <c r="E9" s="34">
        <f>COUNTA(C9)</f>
        <v>1</v>
      </c>
    </row>
    <row r="10" spans="1:5" ht="12" customHeight="1" x14ac:dyDescent="0.25"/>
    <row r="11" spans="1:5" ht="12" customHeight="1" x14ac:dyDescent="0.25">
      <c r="A11" s="34">
        <f>+A9+1</f>
        <v>3</v>
      </c>
      <c r="B11" s="38" t="s">
        <v>253</v>
      </c>
      <c r="C11" s="32" t="s">
        <v>60</v>
      </c>
      <c r="D11" s="39">
        <v>34765</v>
      </c>
    </row>
    <row r="12" spans="1:5" ht="12" customHeight="1" x14ac:dyDescent="0.25">
      <c r="C12" s="32" t="s">
        <v>241</v>
      </c>
      <c r="D12" s="39">
        <v>34869</v>
      </c>
    </row>
    <row r="13" spans="1:5" ht="12" customHeight="1" x14ac:dyDescent="0.25">
      <c r="C13" s="32" t="s">
        <v>75</v>
      </c>
      <c r="D13" s="39">
        <v>35598</v>
      </c>
    </row>
    <row r="14" spans="1:5" ht="12" customHeight="1" x14ac:dyDescent="0.25">
      <c r="C14" s="32" t="s">
        <v>242</v>
      </c>
      <c r="D14" s="39">
        <v>37670</v>
      </c>
    </row>
    <row r="15" spans="1:5" ht="12" customHeight="1" x14ac:dyDescent="0.25">
      <c r="C15" s="32" t="s">
        <v>129</v>
      </c>
      <c r="D15" s="39">
        <v>39330</v>
      </c>
    </row>
    <row r="16" spans="1:5" ht="12" customHeight="1" x14ac:dyDescent="0.25">
      <c r="C16" s="32" t="s">
        <v>331</v>
      </c>
      <c r="D16" s="39">
        <v>42410</v>
      </c>
      <c r="E16" s="34">
        <f>COUNTA(C11:C16)</f>
        <v>6</v>
      </c>
    </row>
    <row r="17" spans="1:5" ht="12" customHeight="1" x14ac:dyDescent="0.25"/>
    <row r="18" spans="1:5" ht="12" customHeight="1" x14ac:dyDescent="0.25">
      <c r="A18" s="34">
        <f>+A11+1</f>
        <v>4</v>
      </c>
      <c r="B18" s="32" t="s">
        <v>292</v>
      </c>
      <c r="C18" s="32" t="s">
        <v>151</v>
      </c>
      <c r="D18" s="39">
        <v>40317</v>
      </c>
      <c r="E18" s="34">
        <f>COUNTA(C18)</f>
        <v>1</v>
      </c>
    </row>
    <row r="19" spans="1:5" ht="12" customHeight="1" x14ac:dyDescent="0.25"/>
    <row r="20" spans="1:5" ht="12" customHeight="1" x14ac:dyDescent="0.25">
      <c r="A20" s="34">
        <f>+A18+1</f>
        <v>5</v>
      </c>
      <c r="B20" s="32" t="s">
        <v>272</v>
      </c>
      <c r="C20" s="32" t="s">
        <v>109</v>
      </c>
      <c r="D20" s="39">
        <v>38202</v>
      </c>
    </row>
    <row r="21" spans="1:5" ht="12" customHeight="1" x14ac:dyDescent="0.25">
      <c r="C21" s="32" t="s">
        <v>39</v>
      </c>
      <c r="D21" s="39">
        <v>39134</v>
      </c>
      <c r="E21" s="34">
        <f>COUNTA(C20:C21)</f>
        <v>2</v>
      </c>
    </row>
    <row r="22" spans="1:5" ht="12" customHeight="1" x14ac:dyDescent="0.25"/>
    <row r="23" spans="1:5" ht="12" customHeight="1" x14ac:dyDescent="0.25">
      <c r="A23" s="34">
        <f>+A20+1</f>
        <v>6</v>
      </c>
      <c r="B23" s="32" t="s">
        <v>300</v>
      </c>
      <c r="C23" s="32" t="s">
        <v>50</v>
      </c>
      <c r="D23" s="39">
        <v>41010</v>
      </c>
      <c r="E23" s="34">
        <f>COUNTA(C23)</f>
        <v>1</v>
      </c>
    </row>
    <row r="24" spans="1:5" ht="12" customHeight="1" x14ac:dyDescent="0.25"/>
    <row r="25" spans="1:5" ht="12" customHeight="1" x14ac:dyDescent="0.25">
      <c r="A25" s="34">
        <f>+A23+1</f>
        <v>7</v>
      </c>
      <c r="B25" s="38" t="s">
        <v>313</v>
      </c>
      <c r="C25" s="32" t="s">
        <v>11</v>
      </c>
      <c r="D25" s="39">
        <v>35668</v>
      </c>
    </row>
    <row r="26" spans="1:5" ht="12" customHeight="1" x14ac:dyDescent="0.25">
      <c r="C26" s="32" t="s">
        <v>82</v>
      </c>
      <c r="D26" s="39">
        <v>36057</v>
      </c>
    </row>
    <row r="27" spans="1:5" ht="12" customHeight="1" x14ac:dyDescent="0.25">
      <c r="C27" s="32" t="s">
        <v>83</v>
      </c>
      <c r="D27" s="39">
        <v>36120</v>
      </c>
    </row>
    <row r="28" spans="1:5" ht="12" customHeight="1" x14ac:dyDescent="0.25">
      <c r="C28" s="32" t="s">
        <v>121</v>
      </c>
      <c r="D28" s="39">
        <v>39050</v>
      </c>
    </row>
    <row r="29" spans="1:5" ht="12" customHeight="1" x14ac:dyDescent="0.25">
      <c r="C29" s="32" t="s">
        <v>140</v>
      </c>
      <c r="D29" s="39">
        <v>39491</v>
      </c>
    </row>
    <row r="30" spans="1:5" ht="12" customHeight="1" x14ac:dyDescent="0.25">
      <c r="C30" s="32" t="s">
        <v>150</v>
      </c>
      <c r="D30" s="39">
        <v>39869</v>
      </c>
    </row>
    <row r="31" spans="1:5" ht="12" customHeight="1" x14ac:dyDescent="0.25">
      <c r="C31" s="32" t="s">
        <v>169</v>
      </c>
      <c r="D31" s="39">
        <v>41577</v>
      </c>
    </row>
    <row r="32" spans="1:5" ht="12" customHeight="1" x14ac:dyDescent="0.25">
      <c r="C32" s="32" t="s">
        <v>176</v>
      </c>
      <c r="D32" s="39">
        <v>41682</v>
      </c>
    </row>
    <row r="33" spans="1:5" ht="12" customHeight="1" x14ac:dyDescent="0.25">
      <c r="C33" s="32" t="s">
        <v>359</v>
      </c>
      <c r="D33" s="39">
        <v>42256</v>
      </c>
      <c r="E33" s="34">
        <f>COUNTA(C25:C33)</f>
        <v>9</v>
      </c>
    </row>
    <row r="34" spans="1:5" ht="12" customHeight="1" x14ac:dyDescent="0.25"/>
    <row r="35" spans="1:5" ht="12" customHeight="1" x14ac:dyDescent="0.25">
      <c r="A35" s="34">
        <f>+A25+1</f>
        <v>8</v>
      </c>
      <c r="B35" s="32" t="s">
        <v>295</v>
      </c>
      <c r="C35" s="32" t="s">
        <v>48</v>
      </c>
      <c r="D35" s="39">
        <v>40639</v>
      </c>
      <c r="E35" s="34">
        <f>COUNTA(C35)</f>
        <v>1</v>
      </c>
    </row>
    <row r="36" spans="1:5" ht="12" customHeight="1" x14ac:dyDescent="0.25"/>
    <row r="37" spans="1:5" ht="12" customHeight="1" x14ac:dyDescent="0.25">
      <c r="A37" s="34">
        <f>+A35+1</f>
        <v>9</v>
      </c>
      <c r="B37" s="32" t="s">
        <v>267</v>
      </c>
      <c r="C37" s="32" t="s">
        <v>21</v>
      </c>
      <c r="D37" s="39">
        <v>37796</v>
      </c>
      <c r="E37" s="34">
        <f>COUNTA(C37)</f>
        <v>1</v>
      </c>
    </row>
    <row r="38" spans="1:5" ht="12" customHeight="1" x14ac:dyDescent="0.25"/>
    <row r="39" spans="1:5" ht="12" customHeight="1" x14ac:dyDescent="0.25">
      <c r="A39" s="34">
        <f>+A37+1</f>
        <v>10</v>
      </c>
      <c r="B39" s="32" t="s">
        <v>410</v>
      </c>
      <c r="C39" s="32" t="s">
        <v>364</v>
      </c>
      <c r="D39" s="39">
        <v>42620</v>
      </c>
      <c r="E39" s="34">
        <f>COUNTA(C39)</f>
        <v>1</v>
      </c>
    </row>
    <row r="40" spans="1:5" ht="12" customHeight="1" x14ac:dyDescent="0.25"/>
    <row r="41" spans="1:5" ht="12" customHeight="1" x14ac:dyDescent="0.25">
      <c r="A41" s="34">
        <f>+A39+1</f>
        <v>11</v>
      </c>
      <c r="B41" s="32" t="s">
        <v>371</v>
      </c>
      <c r="C41" s="32" t="s">
        <v>328</v>
      </c>
      <c r="D41" s="39">
        <v>42347</v>
      </c>
    </row>
    <row r="42" spans="1:5" ht="12" customHeight="1" x14ac:dyDescent="0.25">
      <c r="C42" s="32" t="s">
        <v>329</v>
      </c>
      <c r="D42" s="39">
        <v>42347</v>
      </c>
    </row>
    <row r="43" spans="1:5" ht="12" customHeight="1" x14ac:dyDescent="0.25">
      <c r="C43" s="32" t="s">
        <v>355</v>
      </c>
      <c r="D43" s="39">
        <v>42550</v>
      </c>
      <c r="E43" s="32"/>
    </row>
    <row r="44" spans="1:5" ht="12" customHeight="1" x14ac:dyDescent="0.25">
      <c r="C44" s="32" t="s">
        <v>424</v>
      </c>
      <c r="D44" s="39">
        <v>43145</v>
      </c>
      <c r="E44" s="34">
        <f>COUNTA(C41:C44)</f>
        <v>4</v>
      </c>
    </row>
    <row r="45" spans="1:5" ht="12" customHeight="1" x14ac:dyDescent="0.25"/>
    <row r="46" spans="1:5" ht="12" customHeight="1" x14ac:dyDescent="0.25">
      <c r="A46" s="34">
        <f>+A41+1</f>
        <v>12</v>
      </c>
      <c r="B46" s="32" t="s">
        <v>383</v>
      </c>
      <c r="C46" s="32" t="s">
        <v>344</v>
      </c>
      <c r="D46" s="39">
        <v>42487</v>
      </c>
      <c r="E46" s="34">
        <f>COUNTA(C46)</f>
        <v>1</v>
      </c>
    </row>
    <row r="47" spans="1:5" ht="12" customHeight="1" x14ac:dyDescent="0.25"/>
    <row r="48" spans="1:5" ht="12" customHeight="1" x14ac:dyDescent="0.25">
      <c r="A48" s="34">
        <f>+A46+1</f>
        <v>13</v>
      </c>
      <c r="B48" s="32" t="s">
        <v>288</v>
      </c>
      <c r="C48" s="32" t="s">
        <v>42</v>
      </c>
      <c r="D48" s="39">
        <v>39568</v>
      </c>
      <c r="E48" s="34">
        <f>COUNTA(C48)</f>
        <v>1</v>
      </c>
    </row>
    <row r="49" spans="1:5" ht="12" customHeight="1" x14ac:dyDescent="0.25"/>
    <row r="50" spans="1:5" ht="12" customHeight="1" x14ac:dyDescent="0.25">
      <c r="A50" s="34">
        <f>+A48+1</f>
        <v>14</v>
      </c>
      <c r="B50" s="32" t="s">
        <v>256</v>
      </c>
      <c r="C50" s="32" t="s">
        <v>7</v>
      </c>
      <c r="D50" s="39">
        <v>35128</v>
      </c>
    </row>
    <row r="51" spans="1:5" ht="12" customHeight="1" x14ac:dyDescent="0.25">
      <c r="C51" s="32" t="s">
        <v>243</v>
      </c>
      <c r="D51" s="39">
        <v>37516</v>
      </c>
    </row>
    <row r="52" spans="1:5" ht="12" customHeight="1" x14ac:dyDescent="0.25">
      <c r="C52" s="32" t="s">
        <v>133</v>
      </c>
      <c r="D52" s="39">
        <v>39358</v>
      </c>
    </row>
    <row r="53" spans="1:5" ht="12" customHeight="1" x14ac:dyDescent="0.25">
      <c r="C53" s="32" t="s">
        <v>149</v>
      </c>
      <c r="D53" s="39">
        <v>39721</v>
      </c>
      <c r="E53" s="34">
        <f>COUNTA(C50:C53)</f>
        <v>4</v>
      </c>
    </row>
    <row r="54" spans="1:5" ht="12" customHeight="1" x14ac:dyDescent="0.25"/>
    <row r="55" spans="1:5" ht="12" customHeight="1" x14ac:dyDescent="0.25">
      <c r="A55" s="34">
        <f>+A50+1</f>
        <v>15</v>
      </c>
      <c r="B55" s="38" t="s">
        <v>280</v>
      </c>
      <c r="C55" s="32" t="s">
        <v>123</v>
      </c>
      <c r="D55" s="39">
        <v>39057</v>
      </c>
      <c r="E55" s="34">
        <f>COUNTA(C55)</f>
        <v>1</v>
      </c>
    </row>
    <row r="56" spans="1:5" ht="12" customHeight="1" x14ac:dyDescent="0.25"/>
    <row r="57" spans="1:5" ht="12" customHeight="1" x14ac:dyDescent="0.25">
      <c r="A57" s="34">
        <f>+A55+1</f>
        <v>16</v>
      </c>
      <c r="B57" s="32" t="s">
        <v>298</v>
      </c>
      <c r="C57" s="32" t="s">
        <v>49</v>
      </c>
      <c r="D57" s="39">
        <v>40968</v>
      </c>
      <c r="E57" s="34">
        <f>COUNTA(C57)</f>
        <v>1</v>
      </c>
    </row>
    <row r="58" spans="1:5" ht="12" customHeight="1" x14ac:dyDescent="0.25"/>
    <row r="59" spans="1:5" ht="12" customHeight="1" x14ac:dyDescent="0.25">
      <c r="A59" s="34">
        <f>+A57+1</f>
        <v>17</v>
      </c>
      <c r="B59" s="38" t="s">
        <v>259</v>
      </c>
      <c r="C59" s="32" t="s">
        <v>246</v>
      </c>
      <c r="D59" s="39">
        <v>35847</v>
      </c>
    </row>
    <row r="60" spans="1:5" ht="12" customHeight="1" x14ac:dyDescent="0.25">
      <c r="B60" s="38"/>
      <c r="C60" s="32" t="s">
        <v>81</v>
      </c>
      <c r="D60" s="39">
        <v>35866</v>
      </c>
    </row>
    <row r="61" spans="1:5" ht="12" customHeight="1" x14ac:dyDescent="0.25">
      <c r="B61" s="38"/>
      <c r="C61" s="32" t="s">
        <v>244</v>
      </c>
      <c r="D61" s="39">
        <v>35884</v>
      </c>
    </row>
    <row r="62" spans="1:5" ht="12" customHeight="1" x14ac:dyDescent="0.25">
      <c r="C62" s="32" t="s">
        <v>245</v>
      </c>
      <c r="D62" s="39">
        <v>35971</v>
      </c>
    </row>
    <row r="63" spans="1:5" ht="12" customHeight="1" x14ac:dyDescent="0.25">
      <c r="C63" s="32" t="s">
        <v>347</v>
      </c>
      <c r="D63" s="39">
        <v>36143</v>
      </c>
    </row>
    <row r="64" spans="1:5" ht="12" customHeight="1" x14ac:dyDescent="0.25">
      <c r="C64" s="32" t="s">
        <v>346</v>
      </c>
      <c r="D64" s="39">
        <v>37306</v>
      </c>
    </row>
    <row r="65" spans="1:5" ht="12" customHeight="1" x14ac:dyDescent="0.25">
      <c r="C65" s="32" t="s">
        <v>98</v>
      </c>
      <c r="D65" s="39">
        <v>37649</v>
      </c>
    </row>
    <row r="66" spans="1:5" ht="12" customHeight="1" x14ac:dyDescent="0.25">
      <c r="C66" s="32" t="s">
        <v>104</v>
      </c>
      <c r="D66" s="39">
        <v>37943</v>
      </c>
      <c r="E66" s="34">
        <f>COUNTA(C59:C66)</f>
        <v>8</v>
      </c>
    </row>
    <row r="67" spans="1:5" ht="12" customHeight="1" x14ac:dyDescent="0.25"/>
    <row r="68" spans="1:5" ht="12" customHeight="1" x14ac:dyDescent="0.25">
      <c r="A68" s="34">
        <f>+A59+1</f>
        <v>18</v>
      </c>
      <c r="B68" s="32" t="s">
        <v>293</v>
      </c>
      <c r="C68" s="32" t="s">
        <v>46</v>
      </c>
      <c r="D68" s="39">
        <v>40345</v>
      </c>
      <c r="E68" s="34">
        <f>COUNTA(C68)</f>
        <v>1</v>
      </c>
    </row>
    <row r="69" spans="1:5" ht="12" customHeight="1" x14ac:dyDescent="0.25"/>
    <row r="70" spans="1:5" ht="12" customHeight="1" x14ac:dyDescent="0.25">
      <c r="A70" s="34">
        <f>+A68+1</f>
        <v>19</v>
      </c>
      <c r="B70" s="32" t="s">
        <v>327</v>
      </c>
      <c r="C70" s="32" t="s">
        <v>229</v>
      </c>
      <c r="D70" s="39">
        <v>42046</v>
      </c>
      <c r="E70" s="34">
        <f>COUNTA(C70)</f>
        <v>1</v>
      </c>
    </row>
    <row r="71" spans="1:5" ht="12" customHeight="1" x14ac:dyDescent="0.25"/>
    <row r="72" spans="1:5" ht="12" customHeight="1" x14ac:dyDescent="0.25">
      <c r="A72" s="34">
        <f>+A70+1</f>
        <v>20</v>
      </c>
      <c r="B72" s="32" t="s">
        <v>290</v>
      </c>
      <c r="C72" s="32" t="s">
        <v>247</v>
      </c>
      <c r="D72" s="39">
        <v>39603</v>
      </c>
      <c r="E72" s="34">
        <f>COUNTA(C72)</f>
        <v>1</v>
      </c>
    </row>
    <row r="73" spans="1:5" ht="12" customHeight="1" x14ac:dyDescent="0.25"/>
    <row r="74" spans="1:5" ht="12" customHeight="1" x14ac:dyDescent="0.25">
      <c r="A74" s="34">
        <f>+A72+1</f>
        <v>21</v>
      </c>
      <c r="B74" s="32" t="s">
        <v>271</v>
      </c>
      <c r="C74" s="32" t="s">
        <v>108</v>
      </c>
      <c r="D74" s="39">
        <v>38090</v>
      </c>
      <c r="E74" s="34">
        <f>COUNTA(C74)</f>
        <v>1</v>
      </c>
    </row>
    <row r="75" spans="1:5" ht="12" customHeight="1" x14ac:dyDescent="0.25"/>
    <row r="76" spans="1:5" ht="12" customHeight="1" x14ac:dyDescent="0.25">
      <c r="A76" s="34">
        <f>+A74+1</f>
        <v>22</v>
      </c>
      <c r="B76" s="32" t="s">
        <v>304</v>
      </c>
      <c r="C76" s="32" t="s">
        <v>117</v>
      </c>
      <c r="D76" s="39">
        <v>41381</v>
      </c>
      <c r="E76" s="34">
        <f>COUNTA(C76)</f>
        <v>1</v>
      </c>
    </row>
    <row r="77" spans="1:5" ht="12" customHeight="1" x14ac:dyDescent="0.25"/>
    <row r="78" spans="1:5" ht="12" customHeight="1" x14ac:dyDescent="0.25">
      <c r="A78" s="34">
        <f>+A76+1</f>
        <v>23</v>
      </c>
      <c r="B78" s="32" t="s">
        <v>278</v>
      </c>
      <c r="C78" s="32" t="s">
        <v>34</v>
      </c>
      <c r="D78" s="39">
        <v>38826</v>
      </c>
    </row>
    <row r="79" spans="1:5" ht="12" customHeight="1" x14ac:dyDescent="0.25">
      <c r="C79" s="32" t="s">
        <v>35</v>
      </c>
      <c r="D79" s="39">
        <v>38475</v>
      </c>
      <c r="E79" s="34">
        <f>COUNTA(C78:C79)</f>
        <v>2</v>
      </c>
    </row>
    <row r="80" spans="1:5" ht="12" customHeight="1" x14ac:dyDescent="0.25"/>
    <row r="81" spans="1:5" ht="12" customHeight="1" x14ac:dyDescent="0.25">
      <c r="A81" s="34">
        <f>+A78+1</f>
        <v>24</v>
      </c>
      <c r="B81" s="38" t="s">
        <v>258</v>
      </c>
      <c r="C81" s="32" t="s">
        <v>68</v>
      </c>
      <c r="D81" s="39">
        <v>35681</v>
      </c>
    </row>
    <row r="82" spans="1:5" ht="12" customHeight="1" x14ac:dyDescent="0.25">
      <c r="C82" s="32" t="s">
        <v>248</v>
      </c>
      <c r="D82" s="39">
        <v>35772</v>
      </c>
    </row>
    <row r="83" spans="1:5" ht="12" customHeight="1" x14ac:dyDescent="0.25">
      <c r="C83" s="32" t="s">
        <v>249</v>
      </c>
      <c r="D83" s="39">
        <v>35931</v>
      </c>
    </row>
    <row r="84" spans="1:5" ht="12" customHeight="1" x14ac:dyDescent="0.25">
      <c r="C84" s="32" t="s">
        <v>90</v>
      </c>
      <c r="D84" s="39">
        <v>36582</v>
      </c>
    </row>
    <row r="85" spans="1:5" ht="12" customHeight="1" x14ac:dyDescent="0.25">
      <c r="C85" s="32" t="s">
        <v>376</v>
      </c>
      <c r="D85" s="39">
        <v>41829</v>
      </c>
      <c r="E85" s="34">
        <f>COUNTA(C81:C85)</f>
        <v>5</v>
      </c>
    </row>
    <row r="86" spans="1:5" ht="12" customHeight="1" x14ac:dyDescent="0.25"/>
    <row r="87" spans="1:5" ht="12" customHeight="1" x14ac:dyDescent="0.25">
      <c r="A87" s="34">
        <f>+A81+1</f>
        <v>25</v>
      </c>
      <c r="B87" s="32" t="s">
        <v>294</v>
      </c>
      <c r="C87" s="32" t="s">
        <v>47</v>
      </c>
      <c r="D87" s="39">
        <v>40345</v>
      </c>
      <c r="E87" s="34">
        <f>COUNTA(C87)</f>
        <v>1</v>
      </c>
    </row>
    <row r="88" spans="1:5" ht="12" customHeight="1" x14ac:dyDescent="0.25"/>
    <row r="89" spans="1:5" ht="12" customHeight="1" x14ac:dyDescent="0.25">
      <c r="A89" s="34">
        <f>+A87+1</f>
        <v>26</v>
      </c>
      <c r="B89" s="38" t="s">
        <v>302</v>
      </c>
      <c r="C89" s="32" t="s">
        <v>236</v>
      </c>
      <c r="D89" s="39">
        <v>41227</v>
      </c>
    </row>
    <row r="90" spans="1:5" ht="12" customHeight="1" x14ac:dyDescent="0.25">
      <c r="B90" s="38"/>
      <c r="C90" s="32" t="s">
        <v>237</v>
      </c>
      <c r="D90" s="39">
        <v>41255</v>
      </c>
    </row>
    <row r="91" spans="1:5" ht="12" customHeight="1" x14ac:dyDescent="0.25">
      <c r="B91" s="38"/>
      <c r="C91" s="32" t="s">
        <v>320</v>
      </c>
      <c r="D91" s="39">
        <v>42172</v>
      </c>
    </row>
    <row r="92" spans="1:5" ht="12" customHeight="1" x14ac:dyDescent="0.25">
      <c r="B92" s="38"/>
      <c r="C92" s="32" t="s">
        <v>321</v>
      </c>
      <c r="D92" s="39">
        <v>42172</v>
      </c>
      <c r="E92" s="32"/>
    </row>
    <row r="93" spans="1:5" ht="12" customHeight="1" x14ac:dyDescent="0.25">
      <c r="B93" s="38"/>
      <c r="C93" s="32" t="s">
        <v>425</v>
      </c>
      <c r="D93" s="39">
        <v>43152</v>
      </c>
      <c r="E93" s="34">
        <f>COUNTA(C89:C93)</f>
        <v>5</v>
      </c>
    </row>
    <row r="94" spans="1:5" ht="12" customHeight="1" x14ac:dyDescent="0.25"/>
    <row r="95" spans="1:5" ht="12" customHeight="1" x14ac:dyDescent="0.25">
      <c r="A95" s="34">
        <f>+A89+1</f>
        <v>27</v>
      </c>
      <c r="B95" s="32" t="s">
        <v>301</v>
      </c>
      <c r="C95" s="32" t="s">
        <v>53</v>
      </c>
      <c r="D95" s="39">
        <v>41185</v>
      </c>
      <c r="E95" s="34">
        <f>COUNTA(C95)</f>
        <v>1</v>
      </c>
    </row>
    <row r="96" spans="1:5" ht="12" customHeight="1" x14ac:dyDescent="0.25"/>
    <row r="97" spans="1:5" ht="12" customHeight="1" x14ac:dyDescent="0.25">
      <c r="A97" s="34">
        <f>+A95+1</f>
        <v>28</v>
      </c>
      <c r="B97" s="38" t="s">
        <v>310</v>
      </c>
      <c r="C97" s="32" t="s">
        <v>188</v>
      </c>
      <c r="D97" s="39">
        <v>41724</v>
      </c>
      <c r="E97" s="34">
        <f>COUNTA(C97)</f>
        <v>1</v>
      </c>
    </row>
    <row r="98" spans="1:5" ht="12" customHeight="1" x14ac:dyDescent="0.25">
      <c r="B98" s="38"/>
    </row>
    <row r="99" spans="1:5" ht="12" customHeight="1" x14ac:dyDescent="0.25">
      <c r="A99" s="34">
        <f>+A97+1</f>
        <v>29</v>
      </c>
      <c r="B99" s="38" t="s">
        <v>384</v>
      </c>
      <c r="C99" s="32" t="s">
        <v>353</v>
      </c>
      <c r="D99" s="39">
        <v>42537</v>
      </c>
      <c r="E99" s="34">
        <f>COUNTA(C99)</f>
        <v>1</v>
      </c>
    </row>
    <row r="100" spans="1:5" ht="12" customHeight="1" x14ac:dyDescent="0.25"/>
    <row r="101" spans="1:5" ht="12" customHeight="1" x14ac:dyDescent="0.25">
      <c r="A101" s="34">
        <f>+A99+1</f>
        <v>30</v>
      </c>
      <c r="B101" s="32" t="s">
        <v>281</v>
      </c>
      <c r="C101" s="32" t="s">
        <v>38</v>
      </c>
      <c r="D101" s="39">
        <v>39129</v>
      </c>
      <c r="E101" s="34">
        <f>COUNTA(C101)</f>
        <v>1</v>
      </c>
    </row>
    <row r="102" spans="1:5" ht="12" customHeight="1" x14ac:dyDescent="0.25"/>
    <row r="103" spans="1:5" ht="12" customHeight="1" x14ac:dyDescent="0.25">
      <c r="A103" s="34">
        <f>+A101+1</f>
        <v>31</v>
      </c>
      <c r="B103" s="32" t="s">
        <v>385</v>
      </c>
      <c r="C103" s="32" t="s">
        <v>51</v>
      </c>
      <c r="D103" s="39">
        <v>41088</v>
      </c>
    </row>
    <row r="104" spans="1:5" ht="12" customHeight="1" x14ac:dyDescent="0.25">
      <c r="C104" s="32" t="s">
        <v>52</v>
      </c>
      <c r="D104" s="39">
        <v>41150</v>
      </c>
      <c r="E104" s="34">
        <f>COUNTA(C103:C104)</f>
        <v>2</v>
      </c>
    </row>
    <row r="105" spans="1:5" ht="12" customHeight="1" x14ac:dyDescent="0.25"/>
    <row r="106" spans="1:5" ht="12" customHeight="1" x14ac:dyDescent="0.25">
      <c r="A106" s="34">
        <f>+A103+1</f>
        <v>32</v>
      </c>
      <c r="B106" s="32" t="s">
        <v>339</v>
      </c>
      <c r="C106" s="32" t="s">
        <v>239</v>
      </c>
      <c r="D106" s="39">
        <v>42135</v>
      </c>
      <c r="E106" s="34">
        <f>COUNTA(C106)</f>
        <v>1</v>
      </c>
    </row>
    <row r="107" spans="1:5" ht="12" customHeight="1" x14ac:dyDescent="0.25"/>
    <row r="108" spans="1:5" ht="12" customHeight="1" x14ac:dyDescent="0.25">
      <c r="A108" s="34">
        <f>+A106+1</f>
        <v>33</v>
      </c>
      <c r="B108" s="32" t="s">
        <v>421</v>
      </c>
      <c r="C108" s="32" t="s">
        <v>366</v>
      </c>
      <c r="D108" s="39">
        <v>42690</v>
      </c>
      <c r="E108" s="34">
        <f>COUNTA(C108)</f>
        <v>1</v>
      </c>
    </row>
    <row r="109" spans="1:5" ht="12" customHeight="1" x14ac:dyDescent="0.25"/>
    <row r="110" spans="1:5" ht="12" customHeight="1" x14ac:dyDescent="0.25">
      <c r="A110" s="34">
        <f>+A108+1</f>
        <v>34</v>
      </c>
      <c r="B110" s="32" t="s">
        <v>264</v>
      </c>
      <c r="C110" s="32" t="s">
        <v>17</v>
      </c>
      <c r="D110" s="39">
        <v>37308</v>
      </c>
    </row>
    <row r="111" spans="1:5" ht="12" customHeight="1" x14ac:dyDescent="0.25">
      <c r="C111" s="32" t="s">
        <v>26</v>
      </c>
      <c r="D111" s="39">
        <v>38153</v>
      </c>
      <c r="E111" s="34">
        <f>COUNTA(C110:C111)</f>
        <v>2</v>
      </c>
    </row>
    <row r="112" spans="1:5" ht="12" customHeight="1" x14ac:dyDescent="0.25"/>
    <row r="113" spans="1:5" ht="12" customHeight="1" x14ac:dyDescent="0.25">
      <c r="A113" s="34">
        <f>+A110+1</f>
        <v>35</v>
      </c>
      <c r="B113" s="32" t="s">
        <v>470</v>
      </c>
      <c r="C113" s="32" t="s">
        <v>463</v>
      </c>
      <c r="D113" s="39">
        <v>43187</v>
      </c>
      <c r="E113" s="34">
        <f>COUNTA(C113)</f>
        <v>1</v>
      </c>
    </row>
    <row r="114" spans="1:5" ht="12" customHeight="1" x14ac:dyDescent="0.25"/>
    <row r="115" spans="1:5" ht="12" customHeight="1" x14ac:dyDescent="0.25">
      <c r="A115" s="34">
        <f>+A113+1</f>
        <v>36</v>
      </c>
      <c r="B115" s="32" t="s">
        <v>261</v>
      </c>
      <c r="C115" s="32" t="s">
        <v>85</v>
      </c>
      <c r="D115" s="39">
        <v>36217</v>
      </c>
      <c r="E115" s="34">
        <f>COUNTA(C115)</f>
        <v>1</v>
      </c>
    </row>
    <row r="116" spans="1:5" ht="12" customHeight="1" x14ac:dyDescent="0.25"/>
    <row r="117" spans="1:5" ht="12" customHeight="1" x14ac:dyDescent="0.25">
      <c r="A117" s="34">
        <f>+A115+1</f>
        <v>37</v>
      </c>
      <c r="B117" s="38" t="s">
        <v>303</v>
      </c>
      <c r="C117" s="32" t="s">
        <v>163</v>
      </c>
      <c r="D117" s="39">
        <v>41346</v>
      </c>
      <c r="E117" s="34">
        <f>COUNTA(C117)</f>
        <v>1</v>
      </c>
    </row>
    <row r="118" spans="1:5" ht="12" customHeight="1" x14ac:dyDescent="0.25"/>
    <row r="119" spans="1:5" ht="12" customHeight="1" x14ac:dyDescent="0.25">
      <c r="A119" s="34">
        <f>+A117+1</f>
        <v>38</v>
      </c>
      <c r="B119" s="32" t="s">
        <v>277</v>
      </c>
      <c r="C119" s="32" t="s">
        <v>33</v>
      </c>
      <c r="D119" s="39">
        <v>38819</v>
      </c>
    </row>
    <row r="120" spans="1:5" ht="12" customHeight="1" x14ac:dyDescent="0.25">
      <c r="C120" s="32" t="s">
        <v>37</v>
      </c>
      <c r="D120" s="39">
        <v>39127</v>
      </c>
    </row>
    <row r="121" spans="1:5" ht="12" customHeight="1" x14ac:dyDescent="0.25">
      <c r="C121" s="32" t="s">
        <v>411</v>
      </c>
      <c r="D121" s="39">
        <v>42893</v>
      </c>
      <c r="E121" s="34">
        <f>COUNTA(C119:C121)</f>
        <v>3</v>
      </c>
    </row>
    <row r="122" spans="1:5" ht="12" customHeight="1" x14ac:dyDescent="0.25"/>
    <row r="123" spans="1:5" ht="12" customHeight="1" x14ac:dyDescent="0.25">
      <c r="A123" s="34">
        <f>+A119+1</f>
        <v>39</v>
      </c>
      <c r="B123" s="38" t="s">
        <v>257</v>
      </c>
      <c r="C123" s="32" t="s">
        <v>10</v>
      </c>
      <c r="D123" s="39">
        <v>35619</v>
      </c>
    </row>
    <row r="124" spans="1:5" ht="12" customHeight="1" x14ac:dyDescent="0.25">
      <c r="B124" s="38"/>
      <c r="C124" s="32" t="s">
        <v>74</v>
      </c>
      <c r="D124" s="39">
        <v>35634</v>
      </c>
    </row>
    <row r="125" spans="1:5" ht="12" customHeight="1" x14ac:dyDescent="0.25">
      <c r="C125" s="32" t="s">
        <v>70</v>
      </c>
      <c r="D125" s="39">
        <v>35767</v>
      </c>
    </row>
    <row r="126" spans="1:5" ht="12" customHeight="1" x14ac:dyDescent="0.25">
      <c r="C126" s="32" t="s">
        <v>91</v>
      </c>
      <c r="D126" s="39">
        <v>36582</v>
      </c>
    </row>
    <row r="127" spans="1:5" ht="12" customHeight="1" x14ac:dyDescent="0.25">
      <c r="C127" s="32" t="s">
        <v>250</v>
      </c>
      <c r="D127" s="39">
        <v>41444</v>
      </c>
    </row>
    <row r="128" spans="1:5" ht="12" customHeight="1" x14ac:dyDescent="0.25">
      <c r="C128" s="32" t="s">
        <v>323</v>
      </c>
      <c r="D128" s="39">
        <v>42256</v>
      </c>
      <c r="E128" s="34">
        <f>COUNTA(C123:C128)</f>
        <v>6</v>
      </c>
    </row>
    <row r="129" spans="1:5" ht="12" customHeight="1" x14ac:dyDescent="0.25"/>
    <row r="130" spans="1:5" ht="12" customHeight="1" x14ac:dyDescent="0.25">
      <c r="A130" s="34">
        <f>+A123+1</f>
        <v>40</v>
      </c>
      <c r="B130" s="32" t="s">
        <v>289</v>
      </c>
      <c r="C130" s="32" t="s">
        <v>144</v>
      </c>
      <c r="D130" s="39">
        <v>39589</v>
      </c>
      <c r="E130" s="34">
        <f>COUNTA(C130)</f>
        <v>1</v>
      </c>
    </row>
    <row r="131" spans="1:5" ht="12" customHeight="1" x14ac:dyDescent="0.25"/>
    <row r="132" spans="1:5" ht="12" customHeight="1" x14ac:dyDescent="0.25">
      <c r="A132" s="34">
        <f>+A130+1</f>
        <v>41</v>
      </c>
      <c r="B132" s="32" t="s">
        <v>270</v>
      </c>
      <c r="C132" s="32" t="s">
        <v>25</v>
      </c>
      <c r="D132" s="39">
        <v>38048</v>
      </c>
      <c r="E132" s="34">
        <f>COUNTA(C132)</f>
        <v>1</v>
      </c>
    </row>
    <row r="133" spans="1:5" ht="12" customHeight="1" x14ac:dyDescent="0.25"/>
    <row r="134" spans="1:5" ht="12" customHeight="1" x14ac:dyDescent="0.25">
      <c r="A134" s="34">
        <f>+A132+1</f>
        <v>42</v>
      </c>
      <c r="B134" s="32" t="s">
        <v>286</v>
      </c>
      <c r="C134" s="32" t="s">
        <v>139</v>
      </c>
      <c r="D134" s="39">
        <v>39435</v>
      </c>
      <c r="E134" s="34">
        <f>COUNTA(C134)</f>
        <v>1</v>
      </c>
    </row>
    <row r="135" spans="1:5" ht="12" customHeight="1" x14ac:dyDescent="0.25"/>
    <row r="136" spans="1:5" ht="12" customHeight="1" x14ac:dyDescent="0.25">
      <c r="A136" s="34">
        <f>+A134+1</f>
        <v>43</v>
      </c>
      <c r="B136" s="38" t="s">
        <v>306</v>
      </c>
      <c r="C136" s="32" t="s">
        <v>139</v>
      </c>
      <c r="D136" s="39">
        <v>41542</v>
      </c>
      <c r="E136" s="34">
        <f>COUNTA(C136)</f>
        <v>1</v>
      </c>
    </row>
    <row r="137" spans="1:5" ht="12" customHeight="1" x14ac:dyDescent="0.25"/>
    <row r="138" spans="1:5" ht="12" customHeight="1" x14ac:dyDescent="0.25">
      <c r="A138" s="34">
        <f>+A136+1</f>
        <v>44</v>
      </c>
      <c r="B138" s="32" t="s">
        <v>273</v>
      </c>
      <c r="C138" s="32" t="s">
        <v>28</v>
      </c>
      <c r="D138" s="39">
        <v>38454</v>
      </c>
    </row>
    <row r="139" spans="1:5" ht="12" customHeight="1" x14ac:dyDescent="0.25">
      <c r="C139" s="32" t="s">
        <v>160</v>
      </c>
      <c r="D139" s="39">
        <v>41325</v>
      </c>
      <c r="E139" s="34">
        <f>COUNTA(C138:C139)</f>
        <v>2</v>
      </c>
    </row>
    <row r="140" spans="1:5" ht="12" customHeight="1" x14ac:dyDescent="0.25"/>
    <row r="141" spans="1:5" ht="12" customHeight="1" x14ac:dyDescent="0.25">
      <c r="A141" s="34">
        <f>+A138+1</f>
        <v>45</v>
      </c>
      <c r="B141" s="32" t="s">
        <v>316</v>
      </c>
      <c r="C141" s="32" t="s">
        <v>20</v>
      </c>
      <c r="D141" s="39">
        <v>37726</v>
      </c>
    </row>
    <row r="142" spans="1:5" ht="12" customHeight="1" x14ac:dyDescent="0.25">
      <c r="C142" s="32" t="s">
        <v>116</v>
      </c>
      <c r="D142" s="39">
        <v>38489</v>
      </c>
      <c r="E142" s="34">
        <f>COUNTA(C141:C142)</f>
        <v>2</v>
      </c>
    </row>
    <row r="143" spans="1:5" ht="12" customHeight="1" x14ac:dyDescent="0.25"/>
    <row r="144" spans="1:5" ht="12" customHeight="1" x14ac:dyDescent="0.25">
      <c r="A144" s="34">
        <f>+A141+1</f>
        <v>46</v>
      </c>
      <c r="B144" s="32" t="s">
        <v>265</v>
      </c>
      <c r="C144" s="32" t="s">
        <v>18</v>
      </c>
      <c r="D144" s="39">
        <v>37572</v>
      </c>
      <c r="E144" s="34">
        <f>COUNTA(C144)</f>
        <v>1</v>
      </c>
    </row>
    <row r="145" spans="1:5" ht="12" customHeight="1" x14ac:dyDescent="0.25"/>
    <row r="146" spans="1:5" ht="12" customHeight="1" x14ac:dyDescent="0.25">
      <c r="A146" s="34">
        <f>+A144+1</f>
        <v>47</v>
      </c>
      <c r="B146" s="32" t="s">
        <v>299</v>
      </c>
      <c r="C146" s="32" t="s">
        <v>166</v>
      </c>
      <c r="D146" s="39">
        <v>40982</v>
      </c>
    </row>
    <row r="147" spans="1:5" ht="12" customHeight="1" x14ac:dyDescent="0.25">
      <c r="C147" s="32" t="s">
        <v>215</v>
      </c>
      <c r="D147" s="39">
        <v>41759</v>
      </c>
      <c r="E147" s="34">
        <f>COUNTA(C146:C147)</f>
        <v>2</v>
      </c>
    </row>
    <row r="148" spans="1:5" ht="12" customHeight="1" x14ac:dyDescent="0.25"/>
    <row r="149" spans="1:5" ht="12" customHeight="1" x14ac:dyDescent="0.25">
      <c r="A149" s="34">
        <f>+A146+1</f>
        <v>48</v>
      </c>
      <c r="B149" s="32" t="s">
        <v>266</v>
      </c>
      <c r="C149" s="32" t="s">
        <v>19</v>
      </c>
      <c r="D149" s="39">
        <v>37691</v>
      </c>
    </row>
    <row r="150" spans="1:5" ht="12" customHeight="1" x14ac:dyDescent="0.25">
      <c r="C150" s="32" t="s">
        <v>103</v>
      </c>
      <c r="D150" s="39">
        <v>38006</v>
      </c>
      <c r="E150" s="32"/>
    </row>
    <row r="151" spans="1:5" ht="12" customHeight="1" x14ac:dyDescent="0.25">
      <c r="C151" s="32" t="s">
        <v>416</v>
      </c>
      <c r="D151" s="39">
        <v>43040</v>
      </c>
      <c r="E151" s="34">
        <f>COUNTA(C149:C151)</f>
        <v>3</v>
      </c>
    </row>
    <row r="152" spans="1:5" ht="12" customHeight="1" x14ac:dyDescent="0.25"/>
    <row r="153" spans="1:5" ht="12" customHeight="1" x14ac:dyDescent="0.25">
      <c r="A153" s="34">
        <f>+A149+1</f>
        <v>49</v>
      </c>
      <c r="B153" s="32" t="s">
        <v>296</v>
      </c>
      <c r="C153" s="32" t="s">
        <v>154</v>
      </c>
      <c r="D153" s="39">
        <v>40681</v>
      </c>
      <c r="E153" s="34">
        <f>COUNTA(C153)</f>
        <v>1</v>
      </c>
    </row>
    <row r="154" spans="1:5" ht="12" customHeight="1" x14ac:dyDescent="0.25"/>
    <row r="155" spans="1:5" ht="12" customHeight="1" x14ac:dyDescent="0.25">
      <c r="A155" s="34">
        <f>+A153+1</f>
        <v>50</v>
      </c>
      <c r="B155" s="38" t="s">
        <v>263</v>
      </c>
      <c r="C155" s="32" t="s">
        <v>92</v>
      </c>
      <c r="D155" s="39">
        <v>36404</v>
      </c>
    </row>
    <row r="156" spans="1:5" ht="12" customHeight="1" x14ac:dyDescent="0.25">
      <c r="C156" s="32" t="s">
        <v>23</v>
      </c>
      <c r="D156" s="39">
        <v>37974</v>
      </c>
    </row>
    <row r="157" spans="1:5" ht="12" customHeight="1" x14ac:dyDescent="0.25">
      <c r="C157" s="32" t="s">
        <v>106</v>
      </c>
      <c r="D157" s="39">
        <v>38125</v>
      </c>
    </row>
    <row r="158" spans="1:5" ht="12" customHeight="1" x14ac:dyDescent="0.25">
      <c r="C158" s="32" t="s">
        <v>213</v>
      </c>
      <c r="D158" s="39">
        <v>38419</v>
      </c>
    </row>
    <row r="159" spans="1:5" ht="12" customHeight="1" x14ac:dyDescent="0.25">
      <c r="C159" s="32" t="s">
        <v>113</v>
      </c>
      <c r="D159" s="39">
        <v>38440</v>
      </c>
    </row>
    <row r="160" spans="1:5" ht="12" customHeight="1" x14ac:dyDescent="0.25">
      <c r="C160" s="32" t="s">
        <v>120</v>
      </c>
      <c r="D160" s="39">
        <v>39048</v>
      </c>
    </row>
    <row r="161" spans="1:5" ht="12" customHeight="1" x14ac:dyDescent="0.25">
      <c r="C161" s="32" t="s">
        <v>130</v>
      </c>
      <c r="D161" s="39">
        <v>39295</v>
      </c>
    </row>
    <row r="162" spans="1:5" ht="12" customHeight="1" x14ac:dyDescent="0.25">
      <c r="C162" s="32" t="s">
        <v>134</v>
      </c>
      <c r="D162" s="39">
        <v>39386</v>
      </c>
    </row>
    <row r="163" spans="1:5" ht="12" customHeight="1" x14ac:dyDescent="0.25">
      <c r="C163" s="32" t="s">
        <v>146</v>
      </c>
      <c r="D163" s="39">
        <v>39610</v>
      </c>
    </row>
    <row r="164" spans="1:5" ht="12" customHeight="1" x14ac:dyDescent="0.25">
      <c r="C164" s="32" t="s">
        <v>251</v>
      </c>
      <c r="D164" s="39">
        <v>41200</v>
      </c>
      <c r="E164" s="32"/>
    </row>
    <row r="165" spans="1:5" ht="12" customHeight="1" x14ac:dyDescent="0.25">
      <c r="C165" s="32" t="s">
        <v>378</v>
      </c>
      <c r="D165" s="39">
        <v>42767</v>
      </c>
    </row>
    <row r="166" spans="1:5" ht="12" customHeight="1" x14ac:dyDescent="0.25">
      <c r="C166" s="32" t="s">
        <v>379</v>
      </c>
      <c r="D166" s="39">
        <v>42781</v>
      </c>
      <c r="E166" s="34">
        <f>COUNTA(C155:C166)</f>
        <v>12</v>
      </c>
    </row>
    <row r="167" spans="1:5" ht="12" customHeight="1" x14ac:dyDescent="0.25"/>
    <row r="168" spans="1:5" ht="12" customHeight="1" x14ac:dyDescent="0.25">
      <c r="A168" s="34">
        <f>+A155+1</f>
        <v>51</v>
      </c>
      <c r="B168" s="32" t="s">
        <v>269</v>
      </c>
      <c r="C168" s="32" t="s">
        <v>24</v>
      </c>
      <c r="D168" s="39">
        <v>38034</v>
      </c>
      <c r="E168" s="34">
        <f>COUNTA(C168)</f>
        <v>1</v>
      </c>
    </row>
    <row r="169" spans="1:5" ht="12" customHeight="1" x14ac:dyDescent="0.25"/>
    <row r="170" spans="1:5" ht="12" customHeight="1" x14ac:dyDescent="0.25">
      <c r="A170" s="34">
        <f>+A168+1</f>
        <v>52</v>
      </c>
      <c r="B170" s="32" t="s">
        <v>312</v>
      </c>
      <c r="C170" s="32" t="s">
        <v>216</v>
      </c>
      <c r="D170" s="39">
        <v>41801</v>
      </c>
      <c r="E170" s="34">
        <f>COUNTA(C170)</f>
        <v>1</v>
      </c>
    </row>
    <row r="171" spans="1:5" ht="12" customHeight="1" x14ac:dyDescent="0.25"/>
    <row r="172" spans="1:5" ht="12" customHeight="1" x14ac:dyDescent="0.25">
      <c r="A172" s="34">
        <f>+A170+1</f>
        <v>53</v>
      </c>
      <c r="B172" s="32" t="s">
        <v>268</v>
      </c>
      <c r="C172" s="32" t="s">
        <v>22</v>
      </c>
      <c r="D172" s="39">
        <v>37915</v>
      </c>
      <c r="E172" s="34">
        <f>COUNTA(C172)</f>
        <v>1</v>
      </c>
    </row>
    <row r="173" spans="1:5" ht="12" customHeight="1" x14ac:dyDescent="0.25"/>
    <row r="174" spans="1:5" ht="12" customHeight="1" x14ac:dyDescent="0.25">
      <c r="A174" s="34">
        <f>+A172+1</f>
        <v>54</v>
      </c>
      <c r="B174" s="38" t="s">
        <v>448</v>
      </c>
      <c r="C174" s="32" t="s">
        <v>69</v>
      </c>
      <c r="D174" s="39">
        <v>35702</v>
      </c>
    </row>
    <row r="175" spans="1:5" ht="12" customHeight="1" x14ac:dyDescent="0.25">
      <c r="B175" s="38"/>
      <c r="C175" s="32" t="s">
        <v>12</v>
      </c>
      <c r="D175" s="39">
        <v>35751</v>
      </c>
    </row>
    <row r="176" spans="1:5" ht="12" customHeight="1" x14ac:dyDescent="0.25">
      <c r="C176" s="32" t="s">
        <v>77</v>
      </c>
      <c r="D176" s="39">
        <v>35854</v>
      </c>
    </row>
    <row r="177" spans="1:5" ht="12" customHeight="1" x14ac:dyDescent="0.25">
      <c r="C177" s="32" t="s">
        <v>112</v>
      </c>
      <c r="D177" s="39">
        <v>38322</v>
      </c>
    </row>
    <row r="178" spans="1:5" ht="12" customHeight="1" x14ac:dyDescent="0.25">
      <c r="C178" s="32" t="s">
        <v>30</v>
      </c>
      <c r="D178" s="39">
        <v>38602</v>
      </c>
      <c r="E178" s="34">
        <f>COUNTA(C174:C178)</f>
        <v>5</v>
      </c>
    </row>
    <row r="179" spans="1:5" ht="12" customHeight="1" x14ac:dyDescent="0.25"/>
    <row r="180" spans="1:5" ht="12" customHeight="1" x14ac:dyDescent="0.25">
      <c r="A180" s="34">
        <f>+A174+1</f>
        <v>55</v>
      </c>
      <c r="B180" s="32" t="s">
        <v>283</v>
      </c>
      <c r="C180" s="32" t="s">
        <v>131</v>
      </c>
      <c r="D180" s="39">
        <v>39169</v>
      </c>
    </row>
    <row r="181" spans="1:5" ht="12" customHeight="1" x14ac:dyDescent="0.25">
      <c r="C181" s="32" t="s">
        <v>132</v>
      </c>
      <c r="D181" s="39">
        <v>39176</v>
      </c>
      <c r="E181" s="34">
        <f>COUNTA(C180:C181)</f>
        <v>2</v>
      </c>
    </row>
    <row r="182" spans="1:5" ht="12" customHeight="1" x14ac:dyDescent="0.25"/>
    <row r="183" spans="1:5" ht="12" customHeight="1" x14ac:dyDescent="0.25">
      <c r="A183" s="34">
        <f>+A180+1</f>
        <v>56</v>
      </c>
      <c r="B183" s="32" t="s">
        <v>375</v>
      </c>
      <c r="C183" s="32" t="s">
        <v>232</v>
      </c>
      <c r="D183" s="39">
        <v>42074</v>
      </c>
    </row>
    <row r="184" spans="1:5" ht="12" customHeight="1" x14ac:dyDescent="0.25">
      <c r="C184" s="32" t="s">
        <v>326</v>
      </c>
      <c r="D184" s="39">
        <v>42256</v>
      </c>
      <c r="E184" s="34">
        <f>COUNTA(C183:C184)</f>
        <v>2</v>
      </c>
    </row>
    <row r="185" spans="1:5" ht="12" customHeight="1" x14ac:dyDescent="0.25"/>
    <row r="186" spans="1:5" ht="12" customHeight="1" x14ac:dyDescent="0.25">
      <c r="A186" s="34">
        <f>+A183+1</f>
        <v>57</v>
      </c>
      <c r="B186" s="32" t="s">
        <v>430</v>
      </c>
      <c r="C186" s="32" t="s">
        <v>382</v>
      </c>
      <c r="D186" s="39">
        <v>42784</v>
      </c>
    </row>
    <row r="187" spans="1:5" ht="12" customHeight="1" x14ac:dyDescent="0.25">
      <c r="C187" s="32" t="s">
        <v>407</v>
      </c>
      <c r="D187" s="39">
        <v>42886</v>
      </c>
      <c r="E187" s="34">
        <f>COUNTA(C186:C187)</f>
        <v>2</v>
      </c>
    </row>
    <row r="188" spans="1:5" ht="12" customHeight="1" x14ac:dyDescent="0.25"/>
    <row r="189" spans="1:5" ht="12" customHeight="1" x14ac:dyDescent="0.25">
      <c r="A189" s="34">
        <f>+A186+1</f>
        <v>58</v>
      </c>
      <c r="B189" s="32" t="s">
        <v>472</v>
      </c>
      <c r="C189" s="32" t="s">
        <v>423</v>
      </c>
      <c r="D189" s="39">
        <v>43075</v>
      </c>
      <c r="E189" s="34">
        <f>COUNTA(C189)</f>
        <v>1</v>
      </c>
    </row>
    <row r="190" spans="1:5" ht="12" customHeight="1" x14ac:dyDescent="0.25"/>
    <row r="191" spans="1:5" ht="12" customHeight="1" x14ac:dyDescent="0.25">
      <c r="A191" s="34">
        <f>+A189+1</f>
        <v>59</v>
      </c>
      <c r="B191" s="32" t="s">
        <v>262</v>
      </c>
      <c r="C191" s="32" t="s">
        <v>16</v>
      </c>
      <c r="D191" s="39">
        <v>36372</v>
      </c>
    </row>
    <row r="192" spans="1:5" ht="12" customHeight="1" x14ac:dyDescent="0.25">
      <c r="C192" s="32" t="s">
        <v>214</v>
      </c>
      <c r="D192" s="39">
        <v>38616</v>
      </c>
    </row>
    <row r="193" spans="1:5" ht="12" customHeight="1" x14ac:dyDescent="0.25">
      <c r="C193" s="32" t="s">
        <v>167</v>
      </c>
      <c r="D193" s="39">
        <v>41066</v>
      </c>
      <c r="E193" s="34">
        <f>COUNTA(C191:C193)</f>
        <v>3</v>
      </c>
    </row>
    <row r="194" spans="1:5" ht="12" customHeight="1" x14ac:dyDescent="0.25"/>
    <row r="195" spans="1:5" ht="12" customHeight="1" x14ac:dyDescent="0.25">
      <c r="A195" s="34">
        <f>+A191+1</f>
        <v>60</v>
      </c>
      <c r="B195" s="32" t="s">
        <v>275</v>
      </c>
      <c r="C195" s="32" t="s">
        <v>31</v>
      </c>
      <c r="D195" s="39">
        <v>38656</v>
      </c>
    </row>
    <row r="196" spans="1:5" ht="12" customHeight="1" x14ac:dyDescent="0.25">
      <c r="C196" s="32" t="s">
        <v>128</v>
      </c>
      <c r="D196" s="39">
        <v>39351</v>
      </c>
      <c r="E196" s="34">
        <f>COUNTA(C195:C196)</f>
        <v>2</v>
      </c>
    </row>
    <row r="197" spans="1:5" ht="12" customHeight="1" x14ac:dyDescent="0.25"/>
    <row r="198" spans="1:5" ht="12" customHeight="1" x14ac:dyDescent="0.25">
      <c r="A198" s="34">
        <f>+A195+1</f>
        <v>61</v>
      </c>
      <c r="B198" s="32" t="s">
        <v>279</v>
      </c>
      <c r="C198" s="32" t="s">
        <v>36</v>
      </c>
      <c r="D198" s="39">
        <v>38861</v>
      </c>
      <c r="E198" s="34">
        <f>COUNTA(C198)</f>
        <v>1</v>
      </c>
    </row>
    <row r="199" spans="1:5" ht="12" customHeight="1" x14ac:dyDescent="0.25"/>
    <row r="200" spans="1:5" ht="12" customHeight="1" x14ac:dyDescent="0.25">
      <c r="A200" s="34">
        <f>+A198+1</f>
        <v>62</v>
      </c>
      <c r="B200" s="32" t="s">
        <v>285</v>
      </c>
      <c r="C200" s="32" t="s">
        <v>41</v>
      </c>
      <c r="D200" s="39">
        <v>39429</v>
      </c>
      <c r="E200" s="34">
        <f>COUNTA(C200)</f>
        <v>1</v>
      </c>
    </row>
    <row r="201" spans="1:5" ht="12" customHeight="1" x14ac:dyDescent="0.25"/>
    <row r="202" spans="1:5" ht="12" customHeight="1" x14ac:dyDescent="0.25">
      <c r="A202" s="34">
        <f>+A200+1</f>
        <v>63</v>
      </c>
      <c r="B202" s="38" t="s">
        <v>389</v>
      </c>
      <c r="C202" s="32" t="s">
        <v>8</v>
      </c>
      <c r="D202" s="39">
        <v>35375</v>
      </c>
    </row>
    <row r="203" spans="1:5" ht="12" customHeight="1" x14ac:dyDescent="0.25">
      <c r="C203" s="32" t="s">
        <v>105</v>
      </c>
      <c r="D203" s="39">
        <v>37831</v>
      </c>
      <c r="E203" s="32"/>
    </row>
    <row r="204" spans="1:5" ht="12" customHeight="1" x14ac:dyDescent="0.25">
      <c r="C204" s="32" t="s">
        <v>365</v>
      </c>
      <c r="D204" s="39">
        <v>42669</v>
      </c>
      <c r="E204" s="34">
        <f>COUNTA(C202:C204)</f>
        <v>3</v>
      </c>
    </row>
    <row r="205" spans="1:5" ht="12" customHeight="1" x14ac:dyDescent="0.25"/>
    <row r="206" spans="1:5" ht="12" customHeight="1" x14ac:dyDescent="0.25">
      <c r="A206" s="34">
        <f>+A202+1</f>
        <v>64</v>
      </c>
      <c r="B206" s="38" t="s">
        <v>308</v>
      </c>
      <c r="C206" s="32" t="s">
        <v>348</v>
      </c>
      <c r="D206" s="39">
        <v>41619</v>
      </c>
    </row>
    <row r="207" spans="1:5" ht="12" customHeight="1" x14ac:dyDescent="0.25">
      <c r="C207" s="32" t="s">
        <v>173</v>
      </c>
      <c r="D207" s="39">
        <v>41628</v>
      </c>
    </row>
    <row r="208" spans="1:5" ht="12" customHeight="1" x14ac:dyDescent="0.25">
      <c r="C208" s="32" t="s">
        <v>349</v>
      </c>
      <c r="D208" s="39">
        <v>42095</v>
      </c>
      <c r="E208" s="32"/>
    </row>
    <row r="209" spans="1:5" ht="12" customHeight="1" x14ac:dyDescent="0.25">
      <c r="C209" s="32" t="s">
        <v>420</v>
      </c>
      <c r="D209" s="39">
        <v>42641</v>
      </c>
      <c r="E209" s="32"/>
    </row>
    <row r="210" spans="1:5" ht="12" customHeight="1" x14ac:dyDescent="0.25">
      <c r="C210" s="27" t="s">
        <v>414</v>
      </c>
      <c r="D210" s="39">
        <v>42998</v>
      </c>
      <c r="E210" s="34">
        <f>COUNTA(C206:C210)</f>
        <v>5</v>
      </c>
    </row>
    <row r="211" spans="1:5" ht="12" customHeight="1" x14ac:dyDescent="0.25"/>
    <row r="212" spans="1:5" ht="12" customHeight="1" x14ac:dyDescent="0.25">
      <c r="A212" s="34">
        <f>+A206+1</f>
        <v>65</v>
      </c>
      <c r="B212" s="38" t="s">
        <v>287</v>
      </c>
      <c r="C212" s="32" t="s">
        <v>143</v>
      </c>
      <c r="D212" s="39">
        <v>39554</v>
      </c>
    </row>
    <row r="213" spans="1:5" ht="12" customHeight="1" x14ac:dyDescent="0.25">
      <c r="C213" s="32" t="s">
        <v>142</v>
      </c>
      <c r="D213" s="39">
        <v>39554</v>
      </c>
      <c r="E213" s="34">
        <f>COUNTA(C212:C213)</f>
        <v>2</v>
      </c>
    </row>
    <row r="214" spans="1:5" ht="12" customHeight="1" x14ac:dyDescent="0.25"/>
    <row r="215" spans="1:5" ht="12" customHeight="1" x14ac:dyDescent="0.25">
      <c r="A215" s="34">
        <f>+A212+1</f>
        <v>66</v>
      </c>
      <c r="B215" s="32" t="s">
        <v>474</v>
      </c>
      <c r="C215" s="32" t="s">
        <v>330</v>
      </c>
      <c r="D215" s="39">
        <v>42403</v>
      </c>
      <c r="E215" s="34">
        <f>COUNTA(C215)</f>
        <v>1</v>
      </c>
    </row>
    <row r="216" spans="1:5" ht="12" customHeight="1" x14ac:dyDescent="0.25"/>
    <row r="217" spans="1:5" ht="12" customHeight="1" x14ac:dyDescent="0.25">
      <c r="A217" s="34">
        <f>+A215+1</f>
        <v>67</v>
      </c>
      <c r="B217" s="32" t="s">
        <v>473</v>
      </c>
      <c r="C217" s="32" t="s">
        <v>462</v>
      </c>
      <c r="D217" s="39">
        <v>42028</v>
      </c>
      <c r="E217" s="34">
        <f>COUNTA(C217)</f>
        <v>1</v>
      </c>
    </row>
    <row r="218" spans="1:5" ht="12" customHeight="1" x14ac:dyDescent="0.25"/>
    <row r="219" spans="1:5" ht="12" customHeight="1" x14ac:dyDescent="0.25">
      <c r="A219" s="34">
        <f>+A217+1</f>
        <v>68</v>
      </c>
      <c r="B219" s="32" t="s">
        <v>317</v>
      </c>
      <c r="C219" s="32" t="s">
        <v>223</v>
      </c>
      <c r="D219" s="39">
        <v>41878</v>
      </c>
    </row>
    <row r="220" spans="1:5" ht="12" customHeight="1" x14ac:dyDescent="0.25">
      <c r="C220" s="32" t="s">
        <v>225</v>
      </c>
      <c r="D220" s="39">
        <v>41906</v>
      </c>
      <c r="E220" s="34">
        <f>COUNTA(C219:C220)</f>
        <v>2</v>
      </c>
    </row>
    <row r="221" spans="1:5" ht="12" customHeight="1" x14ac:dyDescent="0.25"/>
    <row r="222" spans="1:5" ht="12" customHeight="1" x14ac:dyDescent="0.25">
      <c r="A222" s="34">
        <f>+A219+1</f>
        <v>69</v>
      </c>
      <c r="B222" s="32" t="s">
        <v>297</v>
      </c>
      <c r="C222" s="32" t="s">
        <v>345</v>
      </c>
      <c r="D222" s="39">
        <v>40863</v>
      </c>
    </row>
    <row r="223" spans="1:5" ht="12" customHeight="1" x14ac:dyDescent="0.25">
      <c r="C223" s="32" t="s">
        <v>318</v>
      </c>
      <c r="D223" s="39">
        <v>42165</v>
      </c>
      <c r="E223" s="34">
        <f>COUNTA(C222:C223)</f>
        <v>2</v>
      </c>
    </row>
    <row r="224" spans="1:5" ht="12" customHeight="1" x14ac:dyDescent="0.25"/>
    <row r="225" spans="1:5" ht="12" customHeight="1" x14ac:dyDescent="0.25">
      <c r="A225" s="34">
        <f>+A222+1</f>
        <v>70</v>
      </c>
      <c r="B225" s="32" t="s">
        <v>390</v>
      </c>
      <c r="C225" s="32" t="s">
        <v>6</v>
      </c>
      <c r="D225" s="39">
        <v>34639</v>
      </c>
    </row>
    <row r="226" spans="1:5" ht="12" customHeight="1" x14ac:dyDescent="0.25">
      <c r="C226" s="32" t="s">
        <v>180</v>
      </c>
      <c r="D226" s="39">
        <v>38181</v>
      </c>
    </row>
    <row r="227" spans="1:5" ht="12" customHeight="1" x14ac:dyDescent="0.25">
      <c r="C227" s="32" t="s">
        <v>227</v>
      </c>
      <c r="D227" s="39">
        <v>41962</v>
      </c>
      <c r="E227" s="34">
        <f>COUNTA(C225:C227)</f>
        <v>3</v>
      </c>
    </row>
    <row r="228" spans="1:5" ht="12" customHeight="1" x14ac:dyDescent="0.25"/>
    <row r="229" spans="1:5" ht="12" customHeight="1" x14ac:dyDescent="0.25">
      <c r="A229" s="34">
        <f>+A225+1</f>
        <v>71</v>
      </c>
      <c r="B229" s="32" t="s">
        <v>324</v>
      </c>
      <c r="C229" s="32" t="s">
        <v>218</v>
      </c>
      <c r="D229" s="39">
        <v>41941</v>
      </c>
      <c r="E229" s="34">
        <f>COUNTA(C229)</f>
        <v>1</v>
      </c>
    </row>
    <row r="230" spans="1:5" ht="12" customHeight="1" x14ac:dyDescent="0.25"/>
    <row r="231" spans="1:5" ht="12" customHeight="1" x14ac:dyDescent="0.25">
      <c r="A231" s="34">
        <f>+A229+1</f>
        <v>72</v>
      </c>
      <c r="B231" s="32" t="s">
        <v>255</v>
      </c>
      <c r="C231" s="32" t="s">
        <v>5</v>
      </c>
      <c r="D231" s="39">
        <v>34230</v>
      </c>
    </row>
    <row r="232" spans="1:5" ht="12" customHeight="1" x14ac:dyDescent="0.25">
      <c r="C232" s="32" t="s">
        <v>110</v>
      </c>
      <c r="D232" s="39">
        <v>38272</v>
      </c>
      <c r="E232" s="34">
        <f>COUNTA(C231:C232)</f>
        <v>2</v>
      </c>
    </row>
    <row r="233" spans="1:5" ht="12" customHeight="1" x14ac:dyDescent="0.25"/>
    <row r="234" spans="1:5" ht="12" customHeight="1" x14ac:dyDescent="0.25">
      <c r="A234" s="34">
        <f>+A231+1</f>
        <v>73</v>
      </c>
      <c r="B234" s="32" t="s">
        <v>401</v>
      </c>
      <c r="C234" s="32" t="s">
        <v>219</v>
      </c>
      <c r="D234" s="39">
        <v>41864</v>
      </c>
      <c r="E234" s="34">
        <f>COUNTA(C234)</f>
        <v>1</v>
      </c>
    </row>
    <row r="235" spans="1:5" ht="12" customHeight="1" x14ac:dyDescent="0.25"/>
    <row r="236" spans="1:5" ht="12" customHeight="1" x14ac:dyDescent="0.25">
      <c r="A236" s="34">
        <f>+A234+1</f>
        <v>74</v>
      </c>
      <c r="B236" s="32" t="s">
        <v>309</v>
      </c>
      <c r="C236" s="32" t="s">
        <v>181</v>
      </c>
      <c r="D236" s="39">
        <v>41710</v>
      </c>
      <c r="E236" s="34">
        <f>COUNTA(C236)</f>
        <v>1</v>
      </c>
    </row>
    <row r="237" spans="1:5" ht="12" customHeight="1" x14ac:dyDescent="0.25"/>
    <row r="238" spans="1:5" ht="12" customHeight="1" x14ac:dyDescent="0.25">
      <c r="A238" s="34">
        <f>+A236+1</f>
        <v>75</v>
      </c>
      <c r="B238" s="38" t="s">
        <v>388</v>
      </c>
      <c r="C238" s="32" t="s">
        <v>94</v>
      </c>
      <c r="D238" s="39">
        <v>37356</v>
      </c>
    </row>
    <row r="239" spans="1:5" ht="12" customHeight="1" x14ac:dyDescent="0.25">
      <c r="C239" s="32" t="s">
        <v>147</v>
      </c>
      <c r="D239" s="39">
        <v>39547</v>
      </c>
    </row>
    <row r="240" spans="1:5" ht="12" customHeight="1" x14ac:dyDescent="0.25">
      <c r="C240" s="32" t="s">
        <v>165</v>
      </c>
      <c r="D240" s="39">
        <v>41514</v>
      </c>
    </row>
    <row r="241" spans="1:5" ht="12" customHeight="1" x14ac:dyDescent="0.25">
      <c r="C241" s="32" t="s">
        <v>224</v>
      </c>
      <c r="D241" s="39">
        <v>41689</v>
      </c>
      <c r="E241" s="34">
        <f>COUNTA(C238:C241)</f>
        <v>4</v>
      </c>
    </row>
    <row r="242" spans="1:5" ht="12" customHeight="1" x14ac:dyDescent="0.25"/>
    <row r="243" spans="1:5" ht="12" customHeight="1" x14ac:dyDescent="0.25">
      <c r="A243" s="34">
        <f>+A238+1</f>
        <v>76</v>
      </c>
      <c r="B243" s="32" t="s">
        <v>454</v>
      </c>
      <c r="C243" s="32" t="s">
        <v>413</v>
      </c>
      <c r="D243" s="39">
        <v>42977</v>
      </c>
      <c r="E243" s="34">
        <f>COUNTA(C243)</f>
        <v>1</v>
      </c>
    </row>
    <row r="244" spans="1:5" ht="12" customHeight="1" x14ac:dyDescent="0.25"/>
    <row r="245" spans="1:5" ht="12" customHeight="1" x14ac:dyDescent="0.25">
      <c r="A245" s="34">
        <f>+A243+1</f>
        <v>77</v>
      </c>
      <c r="B245" s="32" t="s">
        <v>274</v>
      </c>
      <c r="C245" s="32" t="s">
        <v>29</v>
      </c>
      <c r="D245" s="39">
        <v>38595</v>
      </c>
      <c r="E245" s="34">
        <f>COUNTA(C245)</f>
        <v>1</v>
      </c>
    </row>
    <row r="246" spans="1:5" ht="12" customHeight="1" x14ac:dyDescent="0.25"/>
    <row r="247" spans="1:5" ht="12" customHeight="1" x14ac:dyDescent="0.25">
      <c r="A247" s="34">
        <f>+A245+1</f>
        <v>78</v>
      </c>
      <c r="B247" s="32" t="s">
        <v>260</v>
      </c>
      <c r="C247" s="32" t="s">
        <v>14</v>
      </c>
      <c r="D247" s="39">
        <v>35989</v>
      </c>
    </row>
    <row r="248" spans="1:5" ht="12" customHeight="1" x14ac:dyDescent="0.25">
      <c r="C248" s="32" t="s">
        <v>148</v>
      </c>
      <c r="D248" s="39">
        <v>39512</v>
      </c>
      <c r="E248" s="34">
        <f>COUNTA(C247:C248)</f>
        <v>2</v>
      </c>
    </row>
    <row r="249" spans="1:5" ht="12" customHeight="1" x14ac:dyDescent="0.25"/>
    <row r="250" spans="1:5" ht="12" customHeight="1" x14ac:dyDescent="0.25">
      <c r="A250" s="34">
        <f>+A247+1</f>
        <v>79</v>
      </c>
      <c r="B250" s="38" t="s">
        <v>284</v>
      </c>
      <c r="C250" s="32" t="s">
        <v>136</v>
      </c>
      <c r="D250" s="39">
        <v>39393</v>
      </c>
    </row>
    <row r="251" spans="1:5" ht="12" customHeight="1" x14ac:dyDescent="0.25">
      <c r="B251" s="38"/>
      <c r="C251" s="32" t="s">
        <v>155</v>
      </c>
      <c r="D251" s="39">
        <v>40773</v>
      </c>
      <c r="E251" s="34">
        <f>COUNTA(C250:C251)</f>
        <v>2</v>
      </c>
    </row>
    <row r="252" spans="1:5" ht="12" customHeight="1" x14ac:dyDescent="0.25">
      <c r="B252" s="38"/>
    </row>
    <row r="253" spans="1:5" ht="12" customHeight="1" x14ac:dyDescent="0.25">
      <c r="A253" s="34">
        <f>+A250+1</f>
        <v>80</v>
      </c>
      <c r="B253" s="38" t="s">
        <v>386</v>
      </c>
      <c r="C253" s="32" t="s">
        <v>342</v>
      </c>
      <c r="D253" s="39">
        <v>42501</v>
      </c>
      <c r="E253" s="32"/>
    </row>
    <row r="254" spans="1:5" ht="12" customHeight="1" x14ac:dyDescent="0.25">
      <c r="B254" s="38"/>
      <c r="C254" s="32" t="s">
        <v>422</v>
      </c>
      <c r="D254" s="39">
        <v>42690</v>
      </c>
    </row>
    <row r="255" spans="1:5" ht="12" customHeight="1" x14ac:dyDescent="0.25">
      <c r="B255" s="38"/>
      <c r="C255" s="32" t="s">
        <v>343</v>
      </c>
      <c r="D255" s="39">
        <v>42690</v>
      </c>
      <c r="E255" s="32"/>
    </row>
    <row r="256" spans="1:5" ht="12" customHeight="1" x14ac:dyDescent="0.25">
      <c r="B256" s="38"/>
      <c r="C256" s="27" t="s">
        <v>406</v>
      </c>
      <c r="D256" s="39">
        <v>42914</v>
      </c>
      <c r="E256" s="32"/>
    </row>
    <row r="257" spans="1:5" ht="12" customHeight="1" x14ac:dyDescent="0.25">
      <c r="B257" s="38"/>
      <c r="C257" s="27" t="s">
        <v>417</v>
      </c>
      <c r="D257" s="39">
        <v>43040</v>
      </c>
      <c r="E257" s="34">
        <f>COUNTA(C253:C257)</f>
        <v>5</v>
      </c>
    </row>
    <row r="258" spans="1:5" ht="12" customHeight="1" x14ac:dyDescent="0.25">
      <c r="B258" s="38"/>
    </row>
    <row r="259" spans="1:5" ht="12" customHeight="1" x14ac:dyDescent="0.25">
      <c r="A259" s="34">
        <f>+A253+1</f>
        <v>81</v>
      </c>
      <c r="B259" s="38" t="s">
        <v>305</v>
      </c>
      <c r="C259" s="32" t="s">
        <v>55</v>
      </c>
      <c r="D259" s="39">
        <v>41409</v>
      </c>
      <c r="E259" s="34">
        <f>COUNTA(C259)</f>
        <v>1</v>
      </c>
    </row>
    <row r="260" spans="1:5" ht="12" customHeight="1" x14ac:dyDescent="0.25">
      <c r="B260" s="38"/>
    </row>
    <row r="261" spans="1:5" ht="12" customHeight="1" x14ac:dyDescent="0.25">
      <c r="A261" s="34">
        <f>+A259+1</f>
        <v>82</v>
      </c>
      <c r="B261" s="38" t="s">
        <v>431</v>
      </c>
      <c r="C261" s="32" t="s">
        <v>404</v>
      </c>
      <c r="D261" s="39">
        <v>42823</v>
      </c>
    </row>
    <row r="262" spans="1:5" ht="12" customHeight="1" x14ac:dyDescent="0.25">
      <c r="B262" s="38"/>
      <c r="C262" s="32" t="s">
        <v>405</v>
      </c>
      <c r="D262" s="39">
        <v>42823</v>
      </c>
      <c r="E262" s="32"/>
    </row>
    <row r="263" spans="1:5" ht="12" customHeight="1" x14ac:dyDescent="0.25">
      <c r="B263" s="38"/>
      <c r="C263" s="32" t="s">
        <v>418</v>
      </c>
      <c r="D263" s="39">
        <v>43054</v>
      </c>
      <c r="E263" s="34">
        <f>COUNTA(C261:C263)</f>
        <v>3</v>
      </c>
    </row>
    <row r="264" spans="1:5" ht="12" customHeight="1" x14ac:dyDescent="0.25">
      <c r="B264" s="38"/>
    </row>
    <row r="265" spans="1:5" ht="12" customHeight="1" x14ac:dyDescent="0.25">
      <c r="A265" s="34">
        <f>+A261+1</f>
        <v>83</v>
      </c>
      <c r="B265" s="38" t="s">
        <v>311</v>
      </c>
      <c r="C265" s="32" t="s">
        <v>190</v>
      </c>
      <c r="D265" s="39">
        <v>41773</v>
      </c>
      <c r="E265" s="34">
        <f>COUNTA(C265)</f>
        <v>1</v>
      </c>
    </row>
    <row r="266" spans="1:5" ht="12" customHeight="1" x14ac:dyDescent="0.25">
      <c r="B266" s="38"/>
    </row>
    <row r="267" spans="1:5" ht="12" customHeight="1" x14ac:dyDescent="0.25">
      <c r="A267" s="34">
        <f>+A265+1</f>
        <v>84</v>
      </c>
      <c r="B267" s="38" t="s">
        <v>307</v>
      </c>
      <c r="C267" s="32" t="s">
        <v>235</v>
      </c>
      <c r="D267" s="39">
        <v>41584</v>
      </c>
    </row>
    <row r="268" spans="1:5" ht="12" customHeight="1" x14ac:dyDescent="0.25">
      <c r="B268" s="38"/>
      <c r="C268" s="32" t="s">
        <v>252</v>
      </c>
      <c r="D268" s="39">
        <v>41612</v>
      </c>
    </row>
    <row r="269" spans="1:5" ht="12" customHeight="1" x14ac:dyDescent="0.25">
      <c r="B269" s="38"/>
      <c r="C269" s="32" t="s">
        <v>340</v>
      </c>
      <c r="D269" s="39">
        <v>42424</v>
      </c>
      <c r="E269" s="34">
        <f>COUNTA(C267:C269)</f>
        <v>3</v>
      </c>
    </row>
    <row r="270" spans="1:5" ht="12" customHeight="1" x14ac:dyDescent="0.25"/>
    <row r="271" spans="1:5" ht="12" customHeight="1" x14ac:dyDescent="0.25">
      <c r="A271" s="34">
        <f>+A267+1</f>
        <v>85</v>
      </c>
      <c r="B271" s="32" t="s">
        <v>350</v>
      </c>
      <c r="C271" s="32" t="s">
        <v>322</v>
      </c>
      <c r="D271" s="39">
        <v>42200</v>
      </c>
      <c r="E271" s="34">
        <f>COUNTA(C271)</f>
        <v>1</v>
      </c>
    </row>
    <row r="272" spans="1:5" ht="12" customHeight="1" x14ac:dyDescent="0.25"/>
    <row r="273" spans="1:5" ht="12" customHeight="1" x14ac:dyDescent="0.25">
      <c r="A273" s="34">
        <f>+A271+1</f>
        <v>86</v>
      </c>
      <c r="B273" s="38" t="s">
        <v>387</v>
      </c>
      <c r="C273" s="32" t="s">
        <v>9</v>
      </c>
      <c r="D273" s="39">
        <v>35464</v>
      </c>
    </row>
    <row r="274" spans="1:5" ht="12" customHeight="1" x14ac:dyDescent="0.25">
      <c r="C274" s="32" t="s">
        <v>15</v>
      </c>
      <c r="D274" s="39">
        <v>36211</v>
      </c>
      <c r="E274" s="34">
        <f>COUNTA(C273:C274)</f>
        <v>2</v>
      </c>
    </row>
    <row r="275" spans="1:5" ht="12" customHeight="1" x14ac:dyDescent="0.25"/>
    <row r="276" spans="1:5" ht="12" customHeight="1" x14ac:dyDescent="0.25">
      <c r="A276" s="34">
        <f>+A273+1</f>
        <v>87</v>
      </c>
      <c r="B276" s="32" t="s">
        <v>432</v>
      </c>
      <c r="C276" s="32" t="s">
        <v>357</v>
      </c>
      <c r="D276" s="39">
        <v>42599</v>
      </c>
      <c r="E276" s="34">
        <f>COUNTA(C276)</f>
        <v>1</v>
      </c>
    </row>
    <row r="277" spans="1:5" ht="12" customHeight="1" x14ac:dyDescent="0.25"/>
    <row r="278" spans="1:5" ht="12" customHeight="1" x14ac:dyDescent="0.25">
      <c r="A278" s="34">
        <f>+A276+1</f>
        <v>88</v>
      </c>
      <c r="B278" s="32" t="s">
        <v>282</v>
      </c>
      <c r="C278" s="32" t="s">
        <v>40</v>
      </c>
      <c r="D278" s="39">
        <v>39169</v>
      </c>
      <c r="E278" s="34">
        <f>COUNTA(C278)</f>
        <v>1</v>
      </c>
    </row>
    <row r="279" spans="1:5" ht="12" customHeight="1" x14ac:dyDescent="0.25"/>
    <row r="280" spans="1:5" ht="12" customHeight="1" x14ac:dyDescent="0.25">
      <c r="A280" s="34">
        <f>+A278+1</f>
        <v>89</v>
      </c>
      <c r="B280" s="32" t="s">
        <v>291</v>
      </c>
      <c r="C280" s="32" t="s">
        <v>45</v>
      </c>
      <c r="D280" s="39">
        <v>39638</v>
      </c>
      <c r="E280" s="34">
        <f>COUNTA(C280)</f>
        <v>1</v>
      </c>
    </row>
    <row r="281" spans="1:5" ht="12" customHeight="1" x14ac:dyDescent="0.25"/>
    <row r="282" spans="1:5" ht="12" customHeight="1" x14ac:dyDescent="0.25">
      <c r="A282" s="34">
        <f>+A280+1</f>
        <v>90</v>
      </c>
      <c r="B282" s="32" t="s">
        <v>325</v>
      </c>
      <c r="C282" s="32" t="s">
        <v>226</v>
      </c>
      <c r="D282" s="39">
        <v>41920</v>
      </c>
      <c r="E282" s="34">
        <f>COUNTA(C282)</f>
        <v>1</v>
      </c>
    </row>
    <row r="283" spans="1:5" ht="12" customHeight="1" x14ac:dyDescent="0.25"/>
    <row r="284" spans="1:5" ht="12" customHeight="1" x14ac:dyDescent="0.25">
      <c r="A284" s="34">
        <f>+A282+1</f>
        <v>91</v>
      </c>
      <c r="B284" s="32" t="s">
        <v>471</v>
      </c>
      <c r="C284" s="32" t="s">
        <v>415</v>
      </c>
      <c r="D284" s="39">
        <v>43012</v>
      </c>
      <c r="E284" s="34">
        <f>COUNTA(C284)</f>
        <v>1</v>
      </c>
    </row>
    <row r="285" spans="1:5" ht="12" customHeight="1" x14ac:dyDescent="0.25"/>
    <row r="286" spans="1:5" ht="12" customHeight="1" x14ac:dyDescent="0.25">
      <c r="A286" s="34">
        <f>+A284+1</f>
        <v>92</v>
      </c>
      <c r="B286" s="32" t="s">
        <v>276</v>
      </c>
      <c r="C286" s="32" t="s">
        <v>32</v>
      </c>
      <c r="D286" s="39">
        <v>38665</v>
      </c>
      <c r="E286" s="34">
        <f>COUNTA(C286)</f>
        <v>1</v>
      </c>
    </row>
    <row r="287" spans="1:5" ht="12" customHeight="1" x14ac:dyDescent="0.25"/>
    <row r="288" spans="1:5" ht="12" customHeight="1" x14ac:dyDescent="0.25"/>
    <row r="289" spans="1:5" ht="12" customHeight="1" thickBot="1" x14ac:dyDescent="0.3">
      <c r="B289" s="32" t="s">
        <v>335</v>
      </c>
      <c r="D289" s="56"/>
      <c r="E289" s="46">
        <f>SUM(E6:E287)</f>
        <v>189</v>
      </c>
    </row>
    <row r="290" spans="1:5" ht="12" customHeight="1" x14ac:dyDescent="0.25"/>
    <row r="291" spans="1:5" ht="12" customHeight="1" x14ac:dyDescent="0.25"/>
    <row r="292" spans="1:5" ht="12" customHeight="1" x14ac:dyDescent="0.25">
      <c r="A292" s="34" t="s">
        <v>381</v>
      </c>
      <c r="B292" s="20" t="s">
        <v>441</v>
      </c>
    </row>
    <row r="293" spans="1:5" ht="12" customHeight="1" x14ac:dyDescent="0.25"/>
    <row r="294" spans="1:5" ht="12" customHeight="1" x14ac:dyDescent="0.25">
      <c r="A294" s="57"/>
      <c r="B294" s="58"/>
      <c r="C294" s="59"/>
      <c r="D294" s="60"/>
      <c r="E294" s="57"/>
    </row>
    <row r="295" spans="1:5" ht="12" customHeight="1" x14ac:dyDescent="0.25">
      <c r="A295" s="61"/>
      <c r="B295" s="59"/>
      <c r="C295" s="59"/>
      <c r="D295" s="60"/>
      <c r="E295" s="61"/>
    </row>
    <row r="296" spans="1:5" ht="12" customHeight="1" x14ac:dyDescent="0.25">
      <c r="A296" s="61"/>
      <c r="B296" s="59"/>
      <c r="C296" s="42"/>
      <c r="D296" s="43"/>
      <c r="E296" s="61"/>
    </row>
    <row r="297" spans="1:5" ht="12" customHeight="1" x14ac:dyDescent="0.25">
      <c r="A297" s="61"/>
      <c r="B297" s="59"/>
      <c r="C297" s="42"/>
      <c r="D297" s="44"/>
      <c r="E297" s="61"/>
    </row>
    <row r="298" spans="1:5" ht="12" customHeight="1" x14ac:dyDescent="0.25">
      <c r="A298" s="56"/>
      <c r="B298" s="45"/>
      <c r="C298" s="42"/>
      <c r="D298" s="44"/>
      <c r="E298" s="56"/>
    </row>
    <row r="299" spans="1:5" x14ac:dyDescent="0.25">
      <c r="B299" s="45"/>
      <c r="C299" s="42"/>
      <c r="D299" s="44"/>
    </row>
    <row r="300" spans="1:5" x14ac:dyDescent="0.25">
      <c r="B300" s="42"/>
      <c r="C300" s="42"/>
      <c r="D300" s="44"/>
    </row>
    <row r="301" spans="1:5" x14ac:dyDescent="0.25">
      <c r="B301" s="42"/>
      <c r="C301" s="42"/>
      <c r="D301" s="44"/>
    </row>
    <row r="302" spans="1:5" x14ac:dyDescent="0.25">
      <c r="B302" s="42"/>
      <c r="C302" s="42"/>
      <c r="D302" s="44"/>
    </row>
    <row r="303" spans="1:5" x14ac:dyDescent="0.25">
      <c r="B303" s="45"/>
      <c r="C303" s="42"/>
      <c r="D303" s="44"/>
    </row>
    <row r="304" spans="1:5" x14ac:dyDescent="0.25">
      <c r="B304" s="42"/>
      <c r="C304" s="42"/>
      <c r="D304" s="44"/>
    </row>
    <row r="305" spans="2:4" x14ac:dyDescent="0.25">
      <c r="B305" s="45"/>
      <c r="C305" s="42"/>
      <c r="D305" s="44"/>
    </row>
    <row r="306" spans="2:4" x14ac:dyDescent="0.25">
      <c r="B306" s="42"/>
      <c r="C306" s="42"/>
      <c r="D306" s="44"/>
    </row>
    <row r="307" spans="2:4" x14ac:dyDescent="0.25">
      <c r="B307" s="42"/>
      <c r="C307" s="42"/>
      <c r="D307" s="44"/>
    </row>
    <row r="308" spans="2:4" x14ac:dyDescent="0.25">
      <c r="B308" s="42"/>
      <c r="C308" s="42"/>
      <c r="D308" s="44"/>
    </row>
    <row r="309" spans="2:4" x14ac:dyDescent="0.25">
      <c r="B309" s="42"/>
      <c r="C309" s="42"/>
      <c r="D309" s="44"/>
    </row>
  </sheetData>
  <pageMargins left="0.54" right="0.5" top="0.6" bottom="0.76" header="0.5" footer="0.5"/>
  <pageSetup scale="60" fitToHeight="3" orientation="portrait" r:id="rId1"/>
  <headerFooter alignWithMargins="0">
    <oddFooter>&amp;L&amp;YFile: IR \ Store Info \ &amp;F &amp;A
Date printed: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Chronological Store Opening</vt:lpstr>
      <vt:lpstr>CarMax Stores by Market</vt:lpstr>
      <vt:lpstr>'CarMax Stores by Market'!Print_Titles</vt:lpstr>
      <vt:lpstr>'Chronological Store Opening'!Print_Titles</vt:lpstr>
    </vt:vector>
  </TitlesOfParts>
  <Company>CarMax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cgunter</dc:creator>
  <cp:lastModifiedBy>Michell Li</cp:lastModifiedBy>
  <cp:lastPrinted>2017-06-15T17:29:51Z</cp:lastPrinted>
  <dcterms:created xsi:type="dcterms:W3CDTF">2011-11-02T22:20:07Z</dcterms:created>
  <dcterms:modified xsi:type="dcterms:W3CDTF">2018-05-25T06:09:00Z</dcterms:modified>
</cp:coreProperties>
</file>