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/>
  </bookViews>
  <sheets>
    <sheet name="Case 5" sheetId="1" r:id="rId1"/>
    <sheet name="case5.2" sheetId="2" r:id="rId2"/>
    <sheet name="case5.3" sheetId="3" r:id="rId3"/>
    <sheet name="case5.4" sheetId="4" r:id="rId4"/>
  </sheets>
  <calcPr calcId="145621"/>
</workbook>
</file>

<file path=xl/calcChain.xml><?xml version="1.0" encoding="utf-8"?>
<calcChain xmlns="http://schemas.openxmlformats.org/spreadsheetml/2006/main">
  <c r="E11" i="1" l="1"/>
  <c r="K14" i="1" l="1"/>
  <c r="K11" i="1"/>
  <c r="H14" i="1"/>
  <c r="H11" i="1"/>
  <c r="E14" i="1"/>
  <c r="K45" i="1"/>
  <c r="K42" i="1"/>
  <c r="H45" i="1"/>
  <c r="H42" i="1"/>
  <c r="E45" i="1"/>
  <c r="E42" i="1"/>
  <c r="K30" i="1"/>
  <c r="K27" i="1"/>
  <c r="H30" i="1"/>
  <c r="H27" i="1"/>
  <c r="E27" i="1"/>
  <c r="E30" i="1"/>
</calcChain>
</file>

<file path=xl/sharedStrings.xml><?xml version="1.0" encoding="utf-8"?>
<sst xmlns="http://schemas.openxmlformats.org/spreadsheetml/2006/main" count="99" uniqueCount="21">
  <si>
    <t>S1=</t>
    <phoneticPr fontId="1" type="noConversion"/>
  </si>
  <si>
    <t>S2=</t>
    <phoneticPr fontId="1" type="noConversion"/>
  </si>
  <si>
    <t>mk</t>
    <phoneticPr fontId="1" type="noConversion"/>
  </si>
  <si>
    <t>warm up</t>
    <phoneticPr fontId="1" type="noConversion"/>
  </si>
  <si>
    <t>標準差</t>
    <phoneticPr fontId="1" type="noConversion"/>
  </si>
  <si>
    <t>誤差</t>
    <phoneticPr fontId="1" type="noConversion"/>
  </si>
  <si>
    <t>optimal tau 求解次數=</t>
    <phoneticPr fontId="1" type="noConversion"/>
  </si>
  <si>
    <t>Tolerance=</t>
    <phoneticPr fontId="1" type="noConversion"/>
  </si>
  <si>
    <t>mobs平均</t>
  </si>
  <si>
    <t>mobs平均</t>
    <phoneticPr fontId="1" type="noConversion"/>
  </si>
  <si>
    <t>case5.4</t>
    <phoneticPr fontId="1" type="noConversion"/>
  </si>
  <si>
    <t>case5.3</t>
    <phoneticPr fontId="1" type="noConversion"/>
  </si>
  <si>
    <t>case5.2</t>
    <phoneticPr fontId="1" type="noConversion"/>
  </si>
  <si>
    <t>[5000.1000]</t>
    <phoneticPr fontId="1" type="noConversion"/>
  </si>
  <si>
    <t>[5000.100]</t>
    <phoneticPr fontId="1" type="noConversion"/>
  </si>
  <si>
    <t>[2000.1000]</t>
    <phoneticPr fontId="1" type="noConversion"/>
  </si>
  <si>
    <t>[2000.100]</t>
    <phoneticPr fontId="1" type="noConversion"/>
  </si>
  <si>
    <t>[1000.1000]</t>
    <phoneticPr fontId="1" type="noConversion"/>
  </si>
  <si>
    <t>[1000.100]</t>
    <phoneticPr fontId="1" type="noConversion"/>
  </si>
  <si>
    <t>[mk,warm-up]</t>
    <phoneticPr fontId="1" type="noConversion"/>
  </si>
  <si>
    <t>Bias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</si>
</sst>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;_ÿ"/>
    <numFmt numFmtId="177" formatCode="0;_ࣿ"/>
    <numFmt numFmtId="178" formatCode="0;_瓿"/>
    <numFmt numFmtId="179" formatCode="0;_跿"/>
    <numFmt numFmtId="180" formatCode="0.000000_ "/>
  </numFmts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G11" sqref="G11"/>
    </sheetView>
  </sheetViews>
  <sheetFormatPr defaultRowHeight="16.5" x14ac:dyDescent="0.25"/>
  <cols>
    <col min="2" max="2" width="10.25" customWidth="1"/>
    <col min="5" max="5" width="9" customWidth="1"/>
    <col min="7" max="7" width="10.125" customWidth="1"/>
    <col min="8" max="8" width="9.5" bestFit="1" customWidth="1"/>
    <col min="9" max="9" width="10.5" bestFit="1" customWidth="1"/>
    <col min="10" max="10" width="9.75" customWidth="1"/>
    <col min="12" max="12" width="9.5" bestFit="1" customWidth="1"/>
  </cols>
  <sheetData>
    <row r="1" spans="1:13" x14ac:dyDescent="0.25">
      <c r="A1" t="s">
        <v>12</v>
      </c>
    </row>
    <row r="2" spans="1:13" x14ac:dyDescent="0.25">
      <c r="A2" s="1" t="s">
        <v>0</v>
      </c>
      <c r="B2" s="1">
        <v>9</v>
      </c>
    </row>
    <row r="3" spans="1:13" x14ac:dyDescent="0.25">
      <c r="A3" s="1" t="s">
        <v>1</v>
      </c>
      <c r="B3" s="1">
        <v>5</v>
      </c>
    </row>
    <row r="4" spans="1:13" x14ac:dyDescent="0.25">
      <c r="A4" t="s">
        <v>6</v>
      </c>
      <c r="C4" s="1">
        <v>1000</v>
      </c>
    </row>
    <row r="7" spans="1:13" x14ac:dyDescent="0.25">
      <c r="C7" s="2" t="s">
        <v>7</v>
      </c>
      <c r="D7" s="3"/>
      <c r="E7" s="3"/>
      <c r="F7" s="3"/>
      <c r="G7" s="3"/>
      <c r="H7" s="3"/>
      <c r="I7" s="3"/>
      <c r="J7" s="3"/>
      <c r="K7" s="3"/>
      <c r="L7" s="3"/>
    </row>
    <row r="8" spans="1:13" x14ac:dyDescent="0.25">
      <c r="C8" s="4">
        <v>1.0000000000000001E-5</v>
      </c>
      <c r="D8" s="3"/>
      <c r="E8" s="3"/>
      <c r="F8" s="3"/>
      <c r="G8" s="3"/>
      <c r="H8" s="2" t="s">
        <v>2</v>
      </c>
      <c r="I8" s="3"/>
      <c r="J8" s="3"/>
      <c r="K8" s="3"/>
      <c r="L8" s="3"/>
    </row>
    <row r="9" spans="1:13" x14ac:dyDescent="0.25">
      <c r="C9" s="3"/>
      <c r="D9" s="3"/>
      <c r="E9" s="2">
        <v>1000</v>
      </c>
      <c r="F9" s="2"/>
      <c r="H9" s="2">
        <v>2000</v>
      </c>
      <c r="I9" s="2"/>
      <c r="K9" s="2">
        <v>5000</v>
      </c>
      <c r="L9" s="2"/>
    </row>
    <row r="10" spans="1:13" x14ac:dyDescent="0.25">
      <c r="C10" s="3"/>
      <c r="D10" s="2">
        <v>100</v>
      </c>
      <c r="E10" s="3" t="s">
        <v>4</v>
      </c>
      <c r="F10" s="3" t="s">
        <v>5</v>
      </c>
      <c r="G10" s="1" t="s">
        <v>9</v>
      </c>
      <c r="H10" s="3" t="s">
        <v>4</v>
      </c>
      <c r="I10" s="3" t="s">
        <v>5</v>
      </c>
      <c r="J10" s="1" t="s">
        <v>8</v>
      </c>
      <c r="K10" s="3" t="s">
        <v>4</v>
      </c>
      <c r="L10" s="3" t="s">
        <v>5</v>
      </c>
      <c r="M10" s="1" t="s">
        <v>8</v>
      </c>
    </row>
    <row r="11" spans="1:13" x14ac:dyDescent="0.25">
      <c r="C11" s="3"/>
      <c r="E11" s="12">
        <f>SQRT(3.84281236830061E-07)</f>
        <v>6.199042158511757E-4</v>
      </c>
      <c r="F11" s="6">
        <v>4.7209411980069643E-4</v>
      </c>
      <c r="G11" s="6">
        <v>41328</v>
      </c>
      <c r="H11" s="6">
        <f>SQRT(1.4508799833439E-07)</f>
        <v>3.8090418524136749E-4</v>
      </c>
      <c r="I11" s="6">
        <v>3.2590855707609681E-4</v>
      </c>
      <c r="J11" s="7">
        <v>46155.9</v>
      </c>
      <c r="K11" s="6">
        <f>SQRT(8.21244461073728E-08)</f>
        <v>2.8657363121434044E-4</v>
      </c>
      <c r="L11" s="6">
        <v>2.3269275050110048E-4</v>
      </c>
      <c r="M11" s="6">
        <v>112200</v>
      </c>
    </row>
    <row r="12" spans="1:13" x14ac:dyDescent="0.25">
      <c r="C12" s="2" t="s">
        <v>3</v>
      </c>
      <c r="D12" s="2"/>
      <c r="E12" s="3"/>
      <c r="F12" s="3"/>
      <c r="G12" s="1"/>
      <c r="H12" s="3"/>
      <c r="I12" s="3"/>
      <c r="J12" s="1"/>
      <c r="K12" s="3"/>
      <c r="L12" s="3"/>
      <c r="M12" s="1"/>
    </row>
    <row r="13" spans="1:13" x14ac:dyDescent="0.25">
      <c r="C13" s="3"/>
      <c r="D13" s="2">
        <v>1000</v>
      </c>
      <c r="E13" s="3" t="s">
        <v>4</v>
      </c>
      <c r="F13" s="3" t="s">
        <v>5</v>
      </c>
      <c r="G13" s="1" t="s">
        <v>8</v>
      </c>
      <c r="H13" s="3" t="s">
        <v>4</v>
      </c>
      <c r="I13" s="3" t="s">
        <v>5</v>
      </c>
      <c r="J13" s="1" t="s">
        <v>8</v>
      </c>
      <c r="K13" s="3" t="s">
        <v>4</v>
      </c>
      <c r="L13" s="3" t="s">
        <v>5</v>
      </c>
      <c r="M13" s="1" t="s">
        <v>8</v>
      </c>
    </row>
    <row r="14" spans="1:13" x14ac:dyDescent="0.25">
      <c r="C14" s="3"/>
      <c r="D14" s="2"/>
      <c r="E14" s="6">
        <f>SQRT(2.36357463996056E-07)</f>
        <v>4.861660868428155E-4</v>
      </c>
      <c r="F14" s="6">
        <v>3.3750249659792868E-4</v>
      </c>
      <c r="G14" s="6">
        <v>43328</v>
      </c>
      <c r="H14" s="6">
        <f>SQRT(1.85453578557379E-07)</f>
        <v>4.306432149208658E-4</v>
      </c>
      <c r="I14" s="6">
        <v>3.0753811724396551E-4</v>
      </c>
      <c r="J14" s="6">
        <v>66000</v>
      </c>
      <c r="K14" s="6">
        <f>SQRT(1.20547922569712E-07)</f>
        <v>3.4720011890797503E-4</v>
      </c>
      <c r="L14" s="6">
        <v>2.6673841617100432E-4</v>
      </c>
      <c r="M14" s="6">
        <v>132000</v>
      </c>
    </row>
    <row r="15" spans="1:13" x14ac:dyDescent="0.25">
      <c r="C15" s="3"/>
    </row>
    <row r="16" spans="1:13" x14ac:dyDescent="0.25">
      <c r="D16" s="2"/>
      <c r="E16" s="3"/>
      <c r="F16" s="3"/>
      <c r="G16" s="3"/>
      <c r="H16" s="3"/>
      <c r="I16" s="3"/>
      <c r="J16" s="3"/>
      <c r="K16" s="3"/>
      <c r="L16" s="3"/>
    </row>
    <row r="17" spans="1:13" x14ac:dyDescent="0.25">
      <c r="A17" t="s">
        <v>11</v>
      </c>
    </row>
    <row r="18" spans="1:13" x14ac:dyDescent="0.25">
      <c r="A18" s="1" t="s">
        <v>0</v>
      </c>
      <c r="B18" s="1">
        <v>11</v>
      </c>
    </row>
    <row r="19" spans="1:13" x14ac:dyDescent="0.25">
      <c r="A19" s="1" t="s">
        <v>1</v>
      </c>
      <c r="B19" s="1">
        <v>5</v>
      </c>
    </row>
    <row r="20" spans="1:13" x14ac:dyDescent="0.25">
      <c r="A20" t="s">
        <v>6</v>
      </c>
      <c r="C20" s="1">
        <v>1000</v>
      </c>
    </row>
    <row r="23" spans="1:13" x14ac:dyDescent="0.25">
      <c r="C23" s="2" t="s">
        <v>7</v>
      </c>
      <c r="D23" s="3"/>
      <c r="E23" s="3"/>
      <c r="F23" s="3"/>
      <c r="G23" s="3"/>
      <c r="H23" s="3"/>
      <c r="I23" s="3"/>
      <c r="J23" s="3"/>
      <c r="K23" s="3"/>
      <c r="L23" s="3"/>
    </row>
    <row r="24" spans="1:13" x14ac:dyDescent="0.25">
      <c r="C24" s="4">
        <v>1.0000000000000001E-5</v>
      </c>
      <c r="D24" s="3"/>
      <c r="E24" s="3"/>
      <c r="F24" s="3"/>
      <c r="G24" s="3"/>
      <c r="H24" s="2" t="s">
        <v>2</v>
      </c>
      <c r="I24" s="3"/>
      <c r="J24" s="3"/>
      <c r="K24" s="3"/>
      <c r="L24" s="3"/>
    </row>
    <row r="25" spans="1:13" x14ac:dyDescent="0.25">
      <c r="C25" s="3"/>
      <c r="D25" s="3"/>
      <c r="E25" s="2">
        <v>1000</v>
      </c>
      <c r="F25" s="2"/>
      <c r="H25" s="2">
        <v>2000</v>
      </c>
      <c r="I25" s="2"/>
      <c r="K25" s="2">
        <v>5000</v>
      </c>
      <c r="L25" s="2"/>
    </row>
    <row r="26" spans="1:13" x14ac:dyDescent="0.25">
      <c r="C26" s="3"/>
      <c r="D26" s="2">
        <v>100</v>
      </c>
      <c r="E26" s="3" t="s">
        <v>4</v>
      </c>
      <c r="F26" s="3" t="s">
        <v>5</v>
      </c>
      <c r="G26" s="1" t="s">
        <v>9</v>
      </c>
      <c r="H26" s="3" t="s">
        <v>4</v>
      </c>
      <c r="I26" s="3" t="s">
        <v>5</v>
      </c>
      <c r="J26" s="1" t="s">
        <v>8</v>
      </c>
      <c r="K26" s="3" t="s">
        <v>4</v>
      </c>
      <c r="L26" s="3" t="s">
        <v>5</v>
      </c>
      <c r="M26" s="1" t="s">
        <v>8</v>
      </c>
    </row>
    <row r="27" spans="1:13" x14ac:dyDescent="0.25">
      <c r="C27" s="3"/>
      <c r="E27" s="6">
        <f>SQRT(1.60418067887371E-07)</f>
        <v>4.0052224393580314E-4</v>
      </c>
      <c r="F27" s="6">
        <v>2.8846823563163982E-3</v>
      </c>
      <c r="G27" s="8">
        <v>12534.5</v>
      </c>
      <c r="H27" s="12">
        <f>SQRT(1.52085460945685E-07)</f>
        <v>3.8998135974131504E-4</v>
      </c>
      <c r="I27" s="12">
        <v>1.9596824491366835E-3</v>
      </c>
      <c r="J27" s="8">
        <v>23223.9</v>
      </c>
      <c r="K27" s="6">
        <f>SQRT(6.68048550835852E-08)</f>
        <v>2.5846635193693045E-4</v>
      </c>
      <c r="L27" s="6">
        <v>1.2626031961098655E-3</v>
      </c>
      <c r="M27" s="8">
        <v>58114.5</v>
      </c>
    </row>
    <row r="28" spans="1:13" x14ac:dyDescent="0.25">
      <c r="C28" s="2" t="s">
        <v>3</v>
      </c>
      <c r="D28" s="2"/>
      <c r="E28" s="3"/>
      <c r="F28" s="3"/>
      <c r="G28" s="1"/>
      <c r="H28" s="3"/>
      <c r="I28" s="3"/>
      <c r="J28" s="1"/>
      <c r="K28" s="3"/>
      <c r="L28" s="3"/>
      <c r="M28" s="1"/>
    </row>
    <row r="29" spans="1:13" x14ac:dyDescent="0.25">
      <c r="C29" s="3"/>
      <c r="D29" s="2">
        <v>1000</v>
      </c>
      <c r="E29" s="3" t="s">
        <v>4</v>
      </c>
      <c r="F29" s="3" t="s">
        <v>5</v>
      </c>
      <c r="G29" s="1" t="s">
        <v>8</v>
      </c>
      <c r="H29" s="3" t="s">
        <v>4</v>
      </c>
      <c r="I29" s="3" t="s">
        <v>5</v>
      </c>
      <c r="J29" s="1" t="s">
        <v>8</v>
      </c>
      <c r="K29" s="3" t="s">
        <v>4</v>
      </c>
      <c r="L29" s="3" t="s">
        <v>5</v>
      </c>
      <c r="M29" s="1" t="s">
        <v>8</v>
      </c>
    </row>
    <row r="30" spans="1:13" x14ac:dyDescent="0.25">
      <c r="C30" s="3"/>
      <c r="D30" s="2"/>
      <c r="E30" s="11">
        <f>SQRT(3.57940091295294E-07)</f>
        <v>5.9828094679280407E-4</v>
      </c>
      <c r="F30" s="6">
        <v>3.165310904839326E-3</v>
      </c>
      <c r="G30" s="6">
        <v>23966</v>
      </c>
      <c r="H30" s="6">
        <f>SQRT(1.43962459320209E-07)</f>
        <v>3.7942385180719595E-4</v>
      </c>
      <c r="I30" s="6">
        <v>1.9871856947658085E-3</v>
      </c>
      <c r="J30" s="6">
        <v>32610</v>
      </c>
      <c r="K30" s="6">
        <f>SQRT(5.25201342914857E-08)</f>
        <v>2.2917271716215633E-4</v>
      </c>
      <c r="L30" s="6">
        <v>1.3618131272687115E-3</v>
      </c>
      <c r="M30" s="6">
        <v>71016</v>
      </c>
    </row>
    <row r="31" spans="1:13" x14ac:dyDescent="0.25">
      <c r="C31" s="3"/>
    </row>
    <row r="32" spans="1:13" x14ac:dyDescent="0.25">
      <c r="A32" t="s">
        <v>10</v>
      </c>
    </row>
    <row r="33" spans="1:13" x14ac:dyDescent="0.25">
      <c r="A33" s="1" t="s">
        <v>0</v>
      </c>
      <c r="B33" s="1">
        <v>11</v>
      </c>
    </row>
    <row r="34" spans="1:13" x14ac:dyDescent="0.25">
      <c r="A34" s="1" t="s">
        <v>1</v>
      </c>
      <c r="B34" s="1">
        <v>5</v>
      </c>
    </row>
    <row r="35" spans="1:13" x14ac:dyDescent="0.25">
      <c r="A35" t="s">
        <v>6</v>
      </c>
      <c r="C35" s="1">
        <v>1000</v>
      </c>
    </row>
    <row r="38" spans="1:13" x14ac:dyDescent="0.25">
      <c r="C38" s="2" t="s">
        <v>7</v>
      </c>
      <c r="D38" s="3"/>
      <c r="E38" s="3"/>
      <c r="F38" s="3"/>
      <c r="G38" s="3"/>
      <c r="H38" s="3"/>
      <c r="I38" s="3"/>
      <c r="J38" s="3"/>
      <c r="K38" s="3"/>
      <c r="L38" s="3"/>
    </row>
    <row r="39" spans="1:13" x14ac:dyDescent="0.25">
      <c r="C39" s="4">
        <v>1.0000000000000001E-5</v>
      </c>
      <c r="D39" s="3"/>
      <c r="E39" s="3"/>
      <c r="F39" s="3"/>
      <c r="G39" s="3"/>
      <c r="H39" s="2" t="s">
        <v>2</v>
      </c>
      <c r="I39" s="3"/>
      <c r="J39" s="3"/>
      <c r="K39" s="3"/>
      <c r="L39" s="3"/>
    </row>
    <row r="40" spans="1:13" x14ac:dyDescent="0.25">
      <c r="C40" s="3"/>
      <c r="D40" s="3"/>
      <c r="E40" s="2">
        <v>1000</v>
      </c>
      <c r="F40" s="2"/>
      <c r="H40" s="2">
        <v>2000</v>
      </c>
      <c r="I40" s="2"/>
      <c r="K40" s="2">
        <v>5000</v>
      </c>
      <c r="L40" s="2"/>
    </row>
    <row r="41" spans="1:13" x14ac:dyDescent="0.25">
      <c r="C41" s="3"/>
      <c r="D41" s="2">
        <v>100</v>
      </c>
      <c r="E41" s="3" t="s">
        <v>4</v>
      </c>
      <c r="F41" s="3" t="s">
        <v>5</v>
      </c>
      <c r="G41" s="1" t="s">
        <v>9</v>
      </c>
      <c r="H41" s="3" t="s">
        <v>4</v>
      </c>
      <c r="I41" s="3" t="s">
        <v>5</v>
      </c>
      <c r="J41" s="1" t="s">
        <v>8</v>
      </c>
      <c r="K41" s="3" t="s">
        <v>4</v>
      </c>
      <c r="L41" s="3" t="s">
        <v>5</v>
      </c>
      <c r="M41" s="1" t="s">
        <v>8</v>
      </c>
    </row>
    <row r="42" spans="1:13" x14ac:dyDescent="0.25">
      <c r="C42" s="3"/>
      <c r="E42" s="6">
        <f>SQRT(1.92740029183112E-07)</f>
        <v>4.3902167279430751E-4</v>
      </c>
      <c r="F42" s="6">
        <v>2.2409673946416852E-3</v>
      </c>
      <c r="G42" s="9">
        <v>13758.8</v>
      </c>
      <c r="H42" s="6">
        <f>SQRT(2.4448065321803E-07)</f>
        <v>4.9444984904237763E-4</v>
      </c>
      <c r="I42" s="12">
        <v>1.4464521561816878E-3</v>
      </c>
      <c r="J42" s="9">
        <v>27854.400000000001</v>
      </c>
      <c r="K42" s="6">
        <f>SQRT(1.03422622658918E-07)</f>
        <v>3.2159387845373858E-4</v>
      </c>
      <c r="L42" s="6">
        <v>7.1465564225846605E-4</v>
      </c>
      <c r="M42" s="10">
        <v>74286.600000000006</v>
      </c>
    </row>
    <row r="43" spans="1:13" x14ac:dyDescent="0.25">
      <c r="C43" s="2" t="s">
        <v>3</v>
      </c>
      <c r="D43" s="2"/>
      <c r="E43" s="3"/>
      <c r="F43" s="3"/>
      <c r="G43" s="1"/>
      <c r="H43" s="3"/>
      <c r="I43" s="3"/>
      <c r="J43" s="1"/>
      <c r="K43" s="3"/>
      <c r="L43" s="3"/>
      <c r="M43" s="1"/>
    </row>
    <row r="44" spans="1:13" x14ac:dyDescent="0.25">
      <c r="C44" s="3"/>
      <c r="D44" s="2">
        <v>1000</v>
      </c>
      <c r="E44" s="3" t="s">
        <v>4</v>
      </c>
      <c r="F44" s="3" t="s">
        <v>5</v>
      </c>
      <c r="G44" s="1" t="s">
        <v>8</v>
      </c>
      <c r="H44" s="3" t="s">
        <v>4</v>
      </c>
      <c r="I44" s="3" t="s">
        <v>5</v>
      </c>
      <c r="J44" s="1" t="s">
        <v>8</v>
      </c>
      <c r="K44" s="3" t="s">
        <v>4</v>
      </c>
      <c r="L44" s="3" t="s">
        <v>5</v>
      </c>
      <c r="M44" s="1" t="s">
        <v>8</v>
      </c>
    </row>
    <row r="45" spans="1:13" x14ac:dyDescent="0.25">
      <c r="C45" s="3"/>
      <c r="D45" s="2"/>
      <c r="E45" s="6">
        <f>SQRT(4.77993893738575E-07)</f>
        <v>6.9137102465939018E-4</v>
      </c>
      <c r="F45" s="6">
        <v>2.5831280103566986E-3</v>
      </c>
      <c r="G45" s="6">
        <v>26150</v>
      </c>
      <c r="H45" s="6">
        <f>SQRT(2.5645639193886E-07)</f>
        <v>5.0641523667723507E-4</v>
      </c>
      <c r="I45" s="12">
        <v>1.4933419362060246E-3</v>
      </c>
      <c r="J45" s="6">
        <v>39855</v>
      </c>
      <c r="K45" s="6">
        <f>SQRT(1.11401361371584E-07)</f>
        <v>3.3376842476720895E-4</v>
      </c>
      <c r="L45" s="12">
        <v>8.4037796124748212E-4</v>
      </c>
      <c r="M45" s="6">
        <v>87018</v>
      </c>
    </row>
    <row r="46" spans="1:13" x14ac:dyDescent="0.25">
      <c r="C4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opLeftCell="A16" workbookViewId="0">
      <selection activeCell="M13" sqref="M13"/>
    </sheetView>
  </sheetViews>
  <sheetFormatPr defaultRowHeight="16.5" x14ac:dyDescent="0.25"/>
  <cols>
    <col min="2" max="2" width="10.375" customWidth="1"/>
    <col min="3" max="3" width="9.5" customWidth="1"/>
    <col min="4" max="4" width="10.125" customWidth="1"/>
    <col min="5" max="5" width="9.75" customWidth="1"/>
    <col min="6" max="6" width="10.25" customWidth="1"/>
    <col min="9" max="9" width="12.875" bestFit="1" customWidth="1"/>
  </cols>
  <sheetData>
    <row r="2" spans="1:7" x14ac:dyDescent="0.25">
      <c r="A2" t="s">
        <v>20</v>
      </c>
      <c r="B2" t="s">
        <v>19</v>
      </c>
    </row>
    <row r="3" spans="1:7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B4">
        <v>-1.7230363530518211E-5</v>
      </c>
      <c r="C4">
        <v>5.0381080359096497E-5</v>
      </c>
      <c r="D4">
        <v>-4.04413407520815E-5</v>
      </c>
      <c r="E4">
        <v>2.5521602901683316E-4</v>
      </c>
      <c r="F4">
        <v>-1.283336359902687E-4</v>
      </c>
      <c r="G4">
        <v>1.1110826541253782E-4</v>
      </c>
    </row>
    <row r="5" spans="1:7" x14ac:dyDescent="0.25">
      <c r="B5">
        <v>-2.3014765110143665E-5</v>
      </c>
      <c r="C5">
        <v>-8.6010264230246269E-5</v>
      </c>
      <c r="D5">
        <v>-6.5080049057752998E-5</v>
      </c>
      <c r="E5">
        <v>-4.7065440795844571E-4</v>
      </c>
      <c r="F5">
        <v>-4.4588312443971656E-4</v>
      </c>
      <c r="G5">
        <v>-8.9279336487717298E-4</v>
      </c>
    </row>
    <row r="6" spans="1:7" x14ac:dyDescent="0.25">
      <c r="B6">
        <v>2.2814729028695913E-4</v>
      </c>
      <c r="C6">
        <v>2.0922653983523887E-4</v>
      </c>
      <c r="D6">
        <v>3.5109901511284902E-4</v>
      </c>
      <c r="E6">
        <v>2.048646950793126E-4</v>
      </c>
      <c r="F6">
        <v>2.097351341710102E-4</v>
      </c>
      <c r="G6">
        <v>-3.9376376887838294E-4</v>
      </c>
    </row>
    <row r="7" spans="1:7" x14ac:dyDescent="0.25">
      <c r="B7">
        <v>-2.3944427934573242E-4</v>
      </c>
      <c r="C7">
        <v>-1.7301129631712431E-4</v>
      </c>
      <c r="D7">
        <v>-4.8417341270948211E-4</v>
      </c>
      <c r="E7">
        <v>-2.195253265017405E-4</v>
      </c>
      <c r="F7">
        <v>-6.674305974297412E-4</v>
      </c>
      <c r="G7">
        <v>2.2286722924363955E-4</v>
      </c>
    </row>
    <row r="8" spans="1:7" x14ac:dyDescent="0.25">
      <c r="B8">
        <v>5.348046477416657E-4</v>
      </c>
      <c r="C8">
        <v>3.7870038423816477E-4</v>
      </c>
      <c r="D8">
        <v>9.8509765580186148E-4</v>
      </c>
      <c r="E8">
        <v>7.1188042464077894E-4</v>
      </c>
      <c r="F8">
        <v>1.337668310714038E-3</v>
      </c>
      <c r="G8">
        <v>5.5894599397994515E-4</v>
      </c>
    </row>
    <row r="9" spans="1:7" x14ac:dyDescent="0.25">
      <c r="B9">
        <v>1.6352054710982999E-6</v>
      </c>
      <c r="C9">
        <v>-1.6906115547209166E-4</v>
      </c>
      <c r="D9">
        <v>-3.6001021615998663E-4</v>
      </c>
      <c r="E9">
        <v>-7.5210449387923262E-4</v>
      </c>
      <c r="F9">
        <v>-9.5476252441958898E-4</v>
      </c>
      <c r="G9">
        <v>-5.4661602032489431E-4</v>
      </c>
    </row>
    <row r="10" spans="1:7" x14ac:dyDescent="0.25">
      <c r="B10">
        <v>-2.6685981538593362E-4</v>
      </c>
      <c r="C10">
        <v>-2.0306517411582126E-4</v>
      </c>
      <c r="D10">
        <v>-4.504394011525803E-5</v>
      </c>
      <c r="E10">
        <v>2.3836205025298818E-4</v>
      </c>
      <c r="F10">
        <v>7.8304509875892769E-5</v>
      </c>
      <c r="G10">
        <v>6.0253234432659786E-4</v>
      </c>
    </row>
    <row r="11" spans="1:7" x14ac:dyDescent="0.25">
      <c r="B11">
        <v>-2.2505404269212992E-4</v>
      </c>
      <c r="C11">
        <v>-5.2417330091776571E-4</v>
      </c>
      <c r="D11">
        <v>-2.7059610608594353E-4</v>
      </c>
      <c r="E11">
        <v>-4.2570831338269166E-4</v>
      </c>
      <c r="F11">
        <v>1.393300841461137E-4</v>
      </c>
      <c r="G11">
        <v>-1.3517842347179482E-3</v>
      </c>
    </row>
    <row r="12" spans="1:7" x14ac:dyDescent="0.25">
      <c r="B12">
        <v>1.6838338692858057E-4</v>
      </c>
      <c r="C12">
        <v>1.1842361011409064E-4</v>
      </c>
      <c r="D12">
        <v>8.804469261916581E-5</v>
      </c>
      <c r="E12">
        <v>2.7139578317053603E-4</v>
      </c>
      <c r="F12">
        <v>2.3015732506354025E-4</v>
      </c>
      <c r="G12">
        <v>1.8008443192893409E-4</v>
      </c>
    </row>
    <row r="13" spans="1:7" x14ac:dyDescent="0.25">
      <c r="B13">
        <v>-4.3458498321044536E-4</v>
      </c>
      <c r="C13">
        <v>-1.2200782726046189E-4</v>
      </c>
      <c r="D13">
        <v>-2.1625711908994372E-4</v>
      </c>
      <c r="E13">
        <v>2.0262847810809115E-4</v>
      </c>
      <c r="F13">
        <v>-7.0895106857413182E-5</v>
      </c>
      <c r="G13">
        <v>5.9171249986285368E-4</v>
      </c>
    </row>
    <row r="14" spans="1:7" x14ac:dyDescent="0.25">
      <c r="B14">
        <v>-4.5605325768377503E-4</v>
      </c>
      <c r="C14">
        <v>-4.0362378043690139E-4</v>
      </c>
      <c r="D14">
        <v>-8.864021579777781E-4</v>
      </c>
      <c r="E14">
        <v>8.495604255552569E-5</v>
      </c>
      <c r="F14">
        <v>-4.7901089988976187E-4</v>
      </c>
      <c r="G14">
        <v>3.5589674150231232E-4</v>
      </c>
    </row>
    <row r="15" spans="1:7" x14ac:dyDescent="0.25">
      <c r="B15">
        <v>6.2534165485568505E-4</v>
      </c>
      <c r="C15">
        <v>3.1009989558812567E-4</v>
      </c>
      <c r="D15">
        <v>1.5322558021234334E-4</v>
      </c>
      <c r="E15">
        <v>-2.7862796063093942E-4</v>
      </c>
      <c r="F15">
        <v>1.7326107788658007E-4</v>
      </c>
      <c r="G15">
        <v>-2.9271600433043721E-4</v>
      </c>
    </row>
    <row r="16" spans="1:7" x14ac:dyDescent="0.25">
      <c r="B16">
        <v>7.9880091072417891E-5</v>
      </c>
      <c r="C16">
        <v>-2.5696941551003882E-4</v>
      </c>
      <c r="D16">
        <v>3.9713185113339489E-4</v>
      </c>
      <c r="E16">
        <v>-6.1213233021430169E-4</v>
      </c>
      <c r="F16">
        <v>1.4629850336245198E-4</v>
      </c>
      <c r="G16">
        <v>-1.6434394310990003E-3</v>
      </c>
    </row>
    <row r="17" spans="2:7" x14ac:dyDescent="0.25">
      <c r="B17">
        <v>-3.667086253773405E-4</v>
      </c>
      <c r="C17">
        <v>-2.18811922663667E-4</v>
      </c>
      <c r="D17">
        <v>-3.3022174483829381E-4</v>
      </c>
      <c r="E17">
        <v>-3.4342009312027244E-4</v>
      </c>
      <c r="F17">
        <v>-7.0387658700635236E-4</v>
      </c>
      <c r="G17">
        <v>-3.3646228104552978E-4</v>
      </c>
    </row>
    <row r="18" spans="2:7" x14ac:dyDescent="0.25">
      <c r="B18">
        <v>-2.0680340600834346E-5</v>
      </c>
      <c r="C18">
        <v>-4.0451922963591347E-5</v>
      </c>
      <c r="D18">
        <v>2.2743854958040544E-4</v>
      </c>
      <c r="E18">
        <v>3.3294984169822406E-4</v>
      </c>
      <c r="F18">
        <v>3.7910833083396045E-4</v>
      </c>
      <c r="G18">
        <v>-6.1341400647382804E-5</v>
      </c>
    </row>
    <row r="19" spans="2:7" x14ac:dyDescent="0.25">
      <c r="B19">
        <v>7.7057714095313257E-4</v>
      </c>
      <c r="C19">
        <v>6.3525000543396271E-4</v>
      </c>
      <c r="D19">
        <v>8.2493233020419776E-4</v>
      </c>
      <c r="E19">
        <v>1.3085201180895734E-4</v>
      </c>
      <c r="F19">
        <v>2.0983082180692225E-4</v>
      </c>
      <c r="G19">
        <v>-1.5824244953124844E-4</v>
      </c>
    </row>
    <row r="20" spans="2:7" x14ac:dyDescent="0.25">
      <c r="B20">
        <v>1.4115086940051647E-4</v>
      </c>
      <c r="C20">
        <v>2.2547126861134636E-4</v>
      </c>
      <c r="D20">
        <v>-3.9872509480842755E-5</v>
      </c>
      <c r="E20">
        <v>3.2485652601142723E-4</v>
      </c>
      <c r="F20">
        <v>-8.2192052561214091E-5</v>
      </c>
      <c r="G20">
        <v>8.1433376345169117E-5</v>
      </c>
    </row>
    <row r="21" spans="2:7" x14ac:dyDescent="0.25">
      <c r="B21">
        <v>-1.2514219778564373E-4</v>
      </c>
      <c r="C21">
        <v>-1.1750097440656193E-4</v>
      </c>
      <c r="D21">
        <v>-3.8378455228291197E-5</v>
      </c>
      <c r="E21">
        <v>2.2102490915842932E-4</v>
      </c>
      <c r="F21">
        <v>1.9727894214602304E-4</v>
      </c>
      <c r="G21">
        <v>2.5975199551066253E-4</v>
      </c>
    </row>
    <row r="22" spans="2:7" x14ac:dyDescent="0.25">
      <c r="B22">
        <v>-2.2126363836223739E-4</v>
      </c>
      <c r="C22">
        <v>-7.7083797939345167E-5</v>
      </c>
      <c r="D22">
        <v>-3.4560023835798759E-4</v>
      </c>
      <c r="E22">
        <v>-2.1577910833574243E-4</v>
      </c>
      <c r="F22">
        <v>-6.3661983215418383E-5</v>
      </c>
      <c r="G22">
        <v>-3.6492330009003926E-4</v>
      </c>
    </row>
    <row r="23" spans="2:7" x14ac:dyDescent="0.25">
      <c r="B23">
        <v>3.8881172762529614E-4</v>
      </c>
      <c r="C23">
        <v>3.3453139360836714E-4</v>
      </c>
      <c r="D23">
        <v>1.7153803614500251E-6</v>
      </c>
      <c r="E23">
        <v>2.2123231599746607E-4</v>
      </c>
      <c r="F23">
        <v>-5.3030380142565781E-5</v>
      </c>
      <c r="G23">
        <v>4.3546726235924038E-4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A2" sqref="A2"/>
    </sheetView>
  </sheetViews>
  <sheetFormatPr defaultRowHeight="16.5" x14ac:dyDescent="0.25"/>
  <cols>
    <col min="2" max="2" width="10.875" customWidth="1"/>
    <col min="3" max="3" width="9.375" customWidth="1"/>
    <col min="4" max="4" width="10.5" customWidth="1"/>
    <col min="5" max="5" width="9.5" customWidth="1"/>
    <col min="6" max="6" width="10.75" customWidth="1"/>
    <col min="7" max="7" width="9.75" customWidth="1"/>
  </cols>
  <sheetData>
    <row r="2" spans="1:7" x14ac:dyDescent="0.25">
      <c r="A2" t="s">
        <v>20</v>
      </c>
      <c r="B2" t="s">
        <v>19</v>
      </c>
    </row>
    <row r="3" spans="1:7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B4">
        <v>1.1060676699513605E-3</v>
      </c>
      <c r="C4">
        <v>1.1172879365758115E-3</v>
      </c>
      <c r="D4">
        <v>2.1773978308078368E-3</v>
      </c>
      <c r="E4">
        <v>1.9902574951723984E-3</v>
      </c>
      <c r="F4">
        <v>3.7672843538796574E-3</v>
      </c>
      <c r="G4">
        <v>2.9305183067952212E-3</v>
      </c>
    </row>
    <row r="5" spans="1:7" x14ac:dyDescent="0.25">
      <c r="B5">
        <v>1.4625823589392017E-3</v>
      </c>
      <c r="C5">
        <v>1.297358172131502E-3</v>
      </c>
      <c r="D5">
        <v>1.7279082993448824E-3</v>
      </c>
      <c r="E5">
        <v>1.9116383243628354E-3</v>
      </c>
      <c r="F5">
        <v>3.0268918827876523E-3</v>
      </c>
      <c r="G5">
        <v>3.0114448102016578E-3</v>
      </c>
    </row>
    <row r="6" spans="1:7" x14ac:dyDescent="0.25">
      <c r="B6">
        <v>1.5912228936431905E-3</v>
      </c>
      <c r="C6">
        <v>1.7010096221027338E-3</v>
      </c>
      <c r="D6">
        <v>3.0897232533267649E-3</v>
      </c>
      <c r="E6">
        <v>3.1295351672132321E-3</v>
      </c>
      <c r="F6">
        <v>4.8804210909306756E-3</v>
      </c>
      <c r="G6">
        <v>3.7273680712403834E-3</v>
      </c>
    </row>
    <row r="7" spans="1:7" x14ac:dyDescent="0.25">
      <c r="B7">
        <v>1.2941595525595984E-3</v>
      </c>
      <c r="C7">
        <v>8.7410944139085234E-4</v>
      </c>
      <c r="D7">
        <v>1.5491344401948048E-3</v>
      </c>
      <c r="E7">
        <v>1.4475548970813712E-3</v>
      </c>
      <c r="F7">
        <v>2.3091009509928484E-3</v>
      </c>
      <c r="G7">
        <v>2.8072724893323797E-3</v>
      </c>
    </row>
    <row r="8" spans="1:7" x14ac:dyDescent="0.25">
      <c r="B8">
        <v>1.4828982256760437E-3</v>
      </c>
      <c r="C8">
        <v>1.3711228241460038E-3</v>
      </c>
      <c r="D8">
        <v>2.2313577742728574E-3</v>
      </c>
      <c r="E8">
        <v>2.3170723773365265E-3</v>
      </c>
      <c r="F8">
        <v>4.0884675233890111E-3</v>
      </c>
      <c r="G8">
        <v>2.7341082756695001E-3</v>
      </c>
    </row>
    <row r="9" spans="1:7" x14ac:dyDescent="0.25">
      <c r="B9">
        <v>1.3959944793076884E-3</v>
      </c>
      <c r="C9">
        <v>1.4865985748740429E-3</v>
      </c>
      <c r="D9">
        <v>1.9845300084293527E-3</v>
      </c>
      <c r="E9">
        <v>1.632783750043304E-3</v>
      </c>
      <c r="F9">
        <v>2.485924831096803E-3</v>
      </c>
      <c r="G9">
        <v>2.695738256686786E-3</v>
      </c>
    </row>
    <row r="10" spans="1:7" x14ac:dyDescent="0.25">
      <c r="B10">
        <v>1.5976950366636267E-3</v>
      </c>
      <c r="C10">
        <v>1.5543118847615167E-3</v>
      </c>
      <c r="D10">
        <v>2.3007219379773125E-3</v>
      </c>
      <c r="E10">
        <v>2.2635230462297595E-3</v>
      </c>
      <c r="F10">
        <v>3.4609567963908294E-3</v>
      </c>
      <c r="G10">
        <v>3.3355005299840201E-3</v>
      </c>
    </row>
    <row r="11" spans="1:7" x14ac:dyDescent="0.25">
      <c r="B11">
        <v>1.1000058223397391E-3</v>
      </c>
      <c r="C11">
        <v>9.4357535002898008E-4</v>
      </c>
      <c r="D11">
        <v>1.6627877690643389E-3</v>
      </c>
      <c r="E11">
        <v>1.3645000753026992E-3</v>
      </c>
      <c r="F11">
        <v>2.3406280843742688E-3</v>
      </c>
      <c r="G11">
        <v>2.2208203674740079E-3</v>
      </c>
    </row>
    <row r="12" spans="1:7" x14ac:dyDescent="0.25">
      <c r="B12">
        <v>1.7755556521442117E-3</v>
      </c>
      <c r="C12">
        <v>1.6381565400496179E-3</v>
      </c>
      <c r="D12">
        <v>2.306333548337397E-3</v>
      </c>
      <c r="E12">
        <v>1.914052066469718E-3</v>
      </c>
      <c r="F12">
        <v>3.0130514008566145E-3</v>
      </c>
      <c r="G12">
        <v>3.3912772132023428E-3</v>
      </c>
    </row>
    <row r="13" spans="1:7" x14ac:dyDescent="0.25">
      <c r="B13">
        <v>1.6050537156949707E-3</v>
      </c>
      <c r="C13">
        <v>1.425990639108643E-3</v>
      </c>
      <c r="D13">
        <v>2.1677239582744701E-3</v>
      </c>
      <c r="E13">
        <v>1.9722336157292353E-3</v>
      </c>
      <c r="F13">
        <v>3.1252699963399688E-3</v>
      </c>
      <c r="G13">
        <v>2.7152973614214537E-3</v>
      </c>
    </row>
    <row r="14" spans="1:7" x14ac:dyDescent="0.25">
      <c r="B14">
        <v>1.2729237676022687E-3</v>
      </c>
      <c r="C14">
        <v>9.3002580638809618E-4</v>
      </c>
      <c r="D14">
        <v>1.3081036707598415E-3</v>
      </c>
      <c r="E14">
        <v>1.6958716057489109E-3</v>
      </c>
      <c r="F14">
        <v>2.8301507337349097E-3</v>
      </c>
      <c r="G14">
        <v>3.457660146659991E-3</v>
      </c>
    </row>
    <row r="15" spans="1:7" x14ac:dyDescent="0.25">
      <c r="B15">
        <v>1.3264752086452891E-3</v>
      </c>
      <c r="C15">
        <v>9.6100047985483994E-4</v>
      </c>
      <c r="D15">
        <v>1.6783789687177531E-3</v>
      </c>
      <c r="E15">
        <v>1.5148752663732001E-3</v>
      </c>
      <c r="F15">
        <v>3.2154782102079837E-3</v>
      </c>
      <c r="G15">
        <v>2.5031905694688217E-3</v>
      </c>
    </row>
    <row r="16" spans="1:7" x14ac:dyDescent="0.25">
      <c r="B16">
        <v>1.5530307646888231E-3</v>
      </c>
      <c r="C16">
        <v>1.5883119777827803E-3</v>
      </c>
      <c r="D16">
        <v>2.1176195422115129E-3</v>
      </c>
      <c r="E16">
        <v>2.1298938789740818E-3</v>
      </c>
      <c r="F16">
        <v>3.0409232678701992E-3</v>
      </c>
      <c r="G16">
        <v>2.8712914651428667E-3</v>
      </c>
    </row>
    <row r="17" spans="2:7" x14ac:dyDescent="0.25">
      <c r="B17">
        <v>1.5762610942772759E-3</v>
      </c>
      <c r="C17">
        <v>1.3530221794059716E-3</v>
      </c>
      <c r="D17">
        <v>1.898836664452147E-3</v>
      </c>
      <c r="E17">
        <v>1.8212692068756697E-3</v>
      </c>
      <c r="F17">
        <v>3.3459996965016503E-3</v>
      </c>
      <c r="G17">
        <v>2.1755157337428332E-3</v>
      </c>
    </row>
    <row r="18" spans="2:7" x14ac:dyDescent="0.25">
      <c r="B18">
        <v>9.3255650573656479E-4</v>
      </c>
      <c r="C18">
        <v>9.5042159944938587E-4</v>
      </c>
      <c r="D18">
        <v>1.6598336112266521E-3</v>
      </c>
      <c r="E18">
        <v>2.017226119061466E-3</v>
      </c>
      <c r="F18">
        <v>3.3305522154230272E-3</v>
      </c>
      <c r="G18">
        <v>2.9329927316334714E-3</v>
      </c>
    </row>
    <row r="19" spans="2:7" x14ac:dyDescent="0.25">
      <c r="B19">
        <v>1.4579923833118458E-3</v>
      </c>
      <c r="C19">
        <v>1.3512287499172215E-3</v>
      </c>
      <c r="D19">
        <v>2.0570703687075864E-3</v>
      </c>
      <c r="E19">
        <v>1.7769018114445478E-3</v>
      </c>
      <c r="F19">
        <v>2.7444976094282425E-3</v>
      </c>
      <c r="G19">
        <v>2.5505103235572701E-3</v>
      </c>
    </row>
    <row r="20" spans="2:7" x14ac:dyDescent="0.25">
      <c r="B20">
        <v>1.251310283857332E-3</v>
      </c>
      <c r="C20">
        <v>1.1492573700894737E-3</v>
      </c>
      <c r="D20">
        <v>2.1191605133066005E-3</v>
      </c>
      <c r="E20">
        <v>2.3515140407254775E-3</v>
      </c>
      <c r="F20">
        <v>3.1485286801753165E-3</v>
      </c>
      <c r="G20">
        <v>2.617383551819813E-3</v>
      </c>
    </row>
    <row r="21" spans="2:7" x14ac:dyDescent="0.25">
      <c r="B21">
        <v>1.0056626720819362E-3</v>
      </c>
      <c r="C21">
        <v>1.0649946853247272E-3</v>
      </c>
      <c r="D21">
        <v>1.7326885641227308E-3</v>
      </c>
      <c r="E21">
        <v>1.7896682622846327E-3</v>
      </c>
      <c r="F21">
        <v>3.0661685793446358E-3</v>
      </c>
      <c r="G21">
        <v>2.8677250112437436E-3</v>
      </c>
    </row>
    <row r="22" spans="2:7" x14ac:dyDescent="0.25">
      <c r="B22">
        <v>1.0964899212046741E-3</v>
      </c>
      <c r="C22">
        <v>1.1641909380554205E-3</v>
      </c>
      <c r="D22">
        <v>1.8271610554966566E-3</v>
      </c>
      <c r="E22">
        <v>2.005697964005293E-3</v>
      </c>
      <c r="F22">
        <v>2.7030013604588954E-3</v>
      </c>
      <c r="G22">
        <v>2.8599614016332209E-3</v>
      </c>
    </row>
    <row r="23" spans="2:7" x14ac:dyDescent="0.25">
      <c r="B23">
        <v>1.3523245370485881E-3</v>
      </c>
      <c r="C23">
        <v>1.330089150759689E-3</v>
      </c>
      <c r="D23">
        <v>2.14724211628467E-3</v>
      </c>
      <c r="E23">
        <v>2.1475800122993105E-3</v>
      </c>
      <c r="F23">
        <v>3.3829208326033311E-3</v>
      </c>
      <c r="G23">
        <v>3.2880705094181784E-3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J7" sqref="J7"/>
    </sheetView>
  </sheetViews>
  <sheetFormatPr defaultRowHeight="16.5" x14ac:dyDescent="0.25"/>
  <cols>
    <col min="2" max="2" width="10.5" customWidth="1"/>
    <col min="3" max="3" width="10" customWidth="1"/>
    <col min="4" max="4" width="10.25" customWidth="1"/>
    <col min="5" max="5" width="9.75" customWidth="1"/>
    <col min="6" max="6" width="10.375" customWidth="1"/>
    <col min="7" max="7" width="9.75" customWidth="1"/>
  </cols>
  <sheetData>
    <row r="2" spans="1:7" x14ac:dyDescent="0.25">
      <c r="A2" t="s">
        <v>20</v>
      </c>
      <c r="B2" t="s">
        <v>19</v>
      </c>
    </row>
    <row r="3" spans="1:7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B4">
        <v>5.3863825932784493E-4</v>
      </c>
      <c r="C4" s="5">
        <v>6.2453173355181413E-4</v>
      </c>
      <c r="D4">
        <v>1.9088593615523008E-3</v>
      </c>
      <c r="E4">
        <v>1.4825630946333213E-3</v>
      </c>
      <c r="F4">
        <v>2.9767169088994461E-3</v>
      </c>
      <c r="G4">
        <v>2.0409297235715329E-3</v>
      </c>
    </row>
    <row r="5" spans="1:7" x14ac:dyDescent="0.25">
      <c r="B5">
        <v>1.0339671965889918E-3</v>
      </c>
      <c r="C5" s="5">
        <v>7.8954736707353979E-4</v>
      </c>
      <c r="D5">
        <v>1.210578199948853E-3</v>
      </c>
      <c r="E5">
        <v>1.206782488560848E-3</v>
      </c>
      <c r="F5">
        <v>2.4865548033752294E-3</v>
      </c>
      <c r="G5">
        <v>2.1032680290810069E-3</v>
      </c>
    </row>
    <row r="6" spans="1:7" x14ac:dyDescent="0.25">
      <c r="B6">
        <v>1.2080491245903546E-3</v>
      </c>
      <c r="C6" s="5">
        <v>1.2882966172029497E-3</v>
      </c>
      <c r="D6">
        <v>2.9518352995459574E-3</v>
      </c>
      <c r="E6">
        <v>2.9599591725128771E-3</v>
      </c>
      <c r="F6">
        <v>4.7222471480684869E-3</v>
      </c>
      <c r="G6">
        <v>3.2591809760142421E-3</v>
      </c>
    </row>
    <row r="7" spans="1:7" x14ac:dyDescent="0.25">
      <c r="B7">
        <v>8.5095668688306425E-4</v>
      </c>
      <c r="C7" s="5">
        <v>5.2536559682661577E-4</v>
      </c>
      <c r="D7">
        <v>1.0900356072092998E-3</v>
      </c>
      <c r="E7">
        <v>1.3075698837259619E-3</v>
      </c>
      <c r="F7">
        <v>2.2491842439049115E-3</v>
      </c>
      <c r="G7">
        <v>2.4095732379517121E-3</v>
      </c>
    </row>
    <row r="8" spans="1:7" x14ac:dyDescent="0.25">
      <c r="B8">
        <v>9.0048057769828715E-4</v>
      </c>
      <c r="C8" s="5">
        <v>6.8646499549154805E-4</v>
      </c>
      <c r="D8">
        <v>1.6991492632514871E-3</v>
      </c>
      <c r="E8">
        <v>1.7834896240311315E-3</v>
      </c>
      <c r="F8">
        <v>3.7200571164936747E-3</v>
      </c>
      <c r="G8">
        <v>2.0733509586263466E-3</v>
      </c>
    </row>
    <row r="9" spans="1:7" x14ac:dyDescent="0.25">
      <c r="B9">
        <v>7.538207992437429E-4</v>
      </c>
      <c r="C9" s="5">
        <v>7.8472566034043512E-4</v>
      </c>
      <c r="D9">
        <v>1.288008891036807E-3</v>
      </c>
      <c r="E9">
        <v>9.1879843950226636E-4</v>
      </c>
      <c r="F9">
        <v>1.6326332404402455E-3</v>
      </c>
      <c r="G9">
        <v>1.6231878922189635E-3</v>
      </c>
    </row>
    <row r="10" spans="1:7" x14ac:dyDescent="0.25">
      <c r="B10">
        <v>1.4070681806540863E-3</v>
      </c>
      <c r="C10" s="5">
        <v>1.2334615069416188E-3</v>
      </c>
      <c r="D10">
        <v>2.2673244291962769E-3</v>
      </c>
      <c r="E10">
        <v>1.9589712636606249E-3</v>
      </c>
      <c r="F10">
        <v>3.1118421218193637E-3</v>
      </c>
      <c r="G10">
        <v>2.7490887270829045E-3</v>
      </c>
    </row>
    <row r="11" spans="1:7" x14ac:dyDescent="0.25">
      <c r="B11">
        <v>3.1965669401909369E-4</v>
      </c>
      <c r="C11" s="5">
        <v>2.1321566937751446E-4</v>
      </c>
      <c r="D11">
        <v>9.2238920826193116E-4</v>
      </c>
      <c r="E11">
        <v>7.2809734515794089E-4</v>
      </c>
      <c r="F11">
        <v>1.6568459980742523E-3</v>
      </c>
      <c r="G11">
        <v>1.3167420039681688E-3</v>
      </c>
    </row>
    <row r="12" spans="1:7" x14ac:dyDescent="0.25">
      <c r="B12">
        <v>1.3192594346614073E-3</v>
      </c>
      <c r="C12" s="5">
        <v>1.1414862119799862E-3</v>
      </c>
      <c r="D12">
        <v>1.730780462209397E-3</v>
      </c>
      <c r="E12">
        <v>1.5099875495599158E-3</v>
      </c>
      <c r="F12">
        <v>2.4124406588460212E-3</v>
      </c>
      <c r="G12">
        <v>2.8603600447942856E-3</v>
      </c>
    </row>
    <row r="13" spans="1:7" x14ac:dyDescent="0.25">
      <c r="B13">
        <v>1.2405472284247598E-3</v>
      </c>
      <c r="C13" s="5">
        <v>1.0821168052427832E-3</v>
      </c>
      <c r="D13">
        <v>1.8424962781477539E-3</v>
      </c>
      <c r="E13">
        <v>1.3884196055888864E-3</v>
      </c>
      <c r="F13">
        <v>2.4354352082335828E-3</v>
      </c>
      <c r="G13">
        <v>2.1305963974856956E-3</v>
      </c>
    </row>
    <row r="14" spans="1:7" x14ac:dyDescent="0.25">
      <c r="B14">
        <v>7.6727338600965367E-4</v>
      </c>
      <c r="C14" s="5">
        <v>3.3390684619141742E-4</v>
      </c>
      <c r="D14">
        <v>8.1561923561884742E-4</v>
      </c>
      <c r="E14">
        <v>1.0702392108871972E-3</v>
      </c>
      <c r="F14">
        <v>2.168905095900453E-3</v>
      </c>
      <c r="G14">
        <v>2.4427581705912249E-3</v>
      </c>
    </row>
    <row r="15" spans="1:7" x14ac:dyDescent="0.25">
      <c r="B15">
        <v>7.5173523458219038E-4</v>
      </c>
      <c r="C15" s="5">
        <v>3.6225866546868435E-4</v>
      </c>
      <c r="D15">
        <v>1.1797955729233589E-3</v>
      </c>
      <c r="E15">
        <v>7.3331237017662532E-4</v>
      </c>
      <c r="F15">
        <v>2.5307950410959068E-3</v>
      </c>
      <c r="G15">
        <v>1.8933158501759362E-3</v>
      </c>
    </row>
    <row r="16" spans="1:7" x14ac:dyDescent="0.25">
      <c r="B16">
        <v>1.1576020327939418E-3</v>
      </c>
      <c r="C16" s="5">
        <v>9.8200451280860968E-4</v>
      </c>
      <c r="D16">
        <v>1.4918693503967184E-3</v>
      </c>
      <c r="E16">
        <v>1.4016943204010757E-3</v>
      </c>
      <c r="F16">
        <v>2.3397413979641957E-3</v>
      </c>
      <c r="G16">
        <v>2.117687864574308E-3</v>
      </c>
    </row>
    <row r="17" spans="2:7" x14ac:dyDescent="0.25">
      <c r="B17">
        <v>8.7864934132636519E-4</v>
      </c>
      <c r="C17" s="5">
        <v>8.3729472305965613E-4</v>
      </c>
      <c r="D17">
        <v>1.3858416168139598E-3</v>
      </c>
      <c r="E17">
        <v>1.6294844032474776E-3</v>
      </c>
      <c r="F17">
        <v>2.7296091331032168E-3</v>
      </c>
      <c r="G17">
        <v>1.7956599974405241E-3</v>
      </c>
    </row>
    <row r="18" spans="2:7" x14ac:dyDescent="0.25">
      <c r="B18">
        <v>2.7293660466207181E-4</v>
      </c>
      <c r="C18" s="5">
        <v>2.9815714228523249E-4</v>
      </c>
      <c r="D18">
        <v>9.2528487303647489E-4</v>
      </c>
      <c r="E18">
        <v>1.3442570145489052E-3</v>
      </c>
      <c r="F18">
        <v>2.5288560741995314E-3</v>
      </c>
      <c r="G18">
        <v>2.3343919126588286E-3</v>
      </c>
    </row>
    <row r="19" spans="2:7" x14ac:dyDescent="0.25">
      <c r="B19">
        <v>1.0084589841586888E-3</v>
      </c>
      <c r="C19" s="5">
        <v>9.3810985635683908E-4</v>
      </c>
      <c r="D19">
        <v>1.5073780721944208E-3</v>
      </c>
      <c r="E19">
        <v>1.4311030984437423E-3</v>
      </c>
      <c r="F19">
        <v>2.0911239983442131E-3</v>
      </c>
      <c r="G19">
        <v>2.2174618076781782E-3</v>
      </c>
    </row>
    <row r="20" spans="2:7" x14ac:dyDescent="0.25">
      <c r="B20">
        <v>5.8538265046645388E-4</v>
      </c>
      <c r="C20" s="5">
        <v>4.8776951745588271E-4</v>
      </c>
      <c r="D20">
        <v>1.5113277208625431E-3</v>
      </c>
      <c r="E20">
        <v>1.9251513622751404E-3</v>
      </c>
      <c r="F20">
        <v>2.3392500617634149E-3</v>
      </c>
      <c r="G20">
        <v>2.5861237776310109E-3</v>
      </c>
    </row>
    <row r="21" spans="2:7" x14ac:dyDescent="0.25">
      <c r="B21">
        <v>3.1184661349711873E-4</v>
      </c>
      <c r="C21" s="5">
        <v>4.556545409941104E-4</v>
      </c>
      <c r="D21">
        <v>1.0924001302853037E-3</v>
      </c>
      <c r="E21">
        <v>1.1187154550992562E-3</v>
      </c>
      <c r="F21">
        <v>2.4063326366746962E-3</v>
      </c>
      <c r="G21">
        <v>2.1627268877116301E-3</v>
      </c>
    </row>
    <row r="22" spans="2:7" x14ac:dyDescent="0.25">
      <c r="B22">
        <v>6.2036316494301635E-4</v>
      </c>
      <c r="C22" s="5">
        <v>5.0225248355967311E-4</v>
      </c>
      <c r="D22">
        <v>1.3138037650738399E-3</v>
      </c>
      <c r="E22">
        <v>1.34795592568554E-3</v>
      </c>
      <c r="F22">
        <v>2.2055461877632521E-3</v>
      </c>
      <c r="G22">
        <v>2.1442199923252525E-3</v>
      </c>
    </row>
    <row r="23" spans="2:7" x14ac:dyDescent="0.25">
      <c r="B23">
        <v>8.8086703041850845E-4</v>
      </c>
      <c r="C23" s="5">
        <v>7.2649239296040946E-4</v>
      </c>
      <c r="D23">
        <v>1.7320613865549617E-3</v>
      </c>
      <c r="E23">
        <v>1.6824914959350235E-3</v>
      </c>
      <c r="F23">
        <v>2.9184431321698789E-3</v>
      </c>
      <c r="G23">
        <v>2.5587236412519532E-3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 5</vt:lpstr>
      <vt:lpstr>case5.2</vt:lpstr>
      <vt:lpstr>case5.3</vt:lpstr>
      <vt:lpstr>case5.4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2017-05-08T05:37:31Z</dcterms:modified>
</cp:coreProperties>
</file>