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3795" windowHeight="2715" tabRatio="872" firstSheet="5" activeTab="8"/>
  </bookViews>
  <sheets>
    <sheet name="Deterministic Result" sheetId="1" r:id="rId1"/>
    <sheet name="R&amp;S (200,200)" sheetId="2" r:id="rId2"/>
    <sheet name="R&amp;S (200,1000)" sheetId="6" r:id="rId3"/>
    <sheet name="R&amp;S (2000,200)" sheetId="7" r:id="rId4"/>
    <sheet name="R&amp;S (2000,1000)" sheetId="8" r:id="rId5"/>
    <sheet name="R&amp;S (5000.200)" sheetId="12" r:id="rId6"/>
    <sheet name="cgR-SPLINE (200.200)" sheetId="3" r:id="rId7"/>
    <sheet name="cgR-SPLINE (200.1000)" sheetId="9" r:id="rId8"/>
    <sheet name="cgR-SPLINE (1000.200)" sheetId="10" r:id="rId9"/>
    <sheet name="cgR-SPLINE (1000.1000)" sheetId="11" r:id="rId10"/>
    <sheet name="cgR-SPLINE" sheetId="4" r:id="rId11"/>
    <sheet name="績效指標" sheetId="5" r:id="rId12"/>
  </sheets>
  <calcPr calcId="152511"/>
</workbook>
</file>

<file path=xl/calcChain.xml><?xml version="1.0" encoding="utf-8"?>
<calcChain xmlns="http://schemas.openxmlformats.org/spreadsheetml/2006/main">
  <c r="H22" i="12" l="1"/>
  <c r="H23" i="12"/>
  <c r="G29" i="9" l="1"/>
  <c r="G30" i="9"/>
  <c r="G31" i="9"/>
  <c r="G32" i="9"/>
  <c r="H10" i="5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3" i="9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" i="11"/>
  <c r="G3" i="10"/>
  <c r="G24" i="10"/>
  <c r="H32" i="12" l="1"/>
  <c r="H31" i="12"/>
  <c r="H30" i="12"/>
  <c r="H29" i="12"/>
  <c r="H28" i="12"/>
  <c r="H27" i="12"/>
  <c r="H26" i="12"/>
  <c r="H25" i="12"/>
  <c r="H24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H3" i="12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G36" i="11"/>
  <c r="A4" i="11"/>
  <c r="G32" i="10"/>
  <c r="G31" i="10"/>
  <c r="G30" i="10"/>
  <c r="G29" i="10"/>
  <c r="G28" i="10"/>
  <c r="G27" i="10"/>
  <c r="G26" i="10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H35" i="12" l="1"/>
  <c r="G36" i="10"/>
  <c r="G36" i="9"/>
  <c r="I5" i="5"/>
  <c r="I7" i="5"/>
  <c r="I4" i="5"/>
  <c r="H7" i="5"/>
  <c r="H5" i="5"/>
  <c r="H4" i="5"/>
  <c r="G7" i="5"/>
  <c r="G5" i="5"/>
  <c r="G4" i="5"/>
  <c r="H12" i="6"/>
  <c r="H13" i="6"/>
  <c r="H14" i="6"/>
  <c r="H15" i="6"/>
  <c r="H17" i="6"/>
  <c r="H20" i="6"/>
  <c r="H22" i="6"/>
  <c r="H25" i="6"/>
  <c r="H26" i="6"/>
  <c r="H28" i="6"/>
  <c r="H29" i="6"/>
  <c r="H30" i="6"/>
  <c r="H31" i="6"/>
  <c r="H32" i="6"/>
  <c r="H3" i="6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4" i="8"/>
  <c r="H25" i="8"/>
  <c r="H26" i="8"/>
  <c r="H27" i="8"/>
  <c r="H28" i="8"/>
  <c r="H29" i="8"/>
  <c r="H30" i="8"/>
  <c r="H31" i="8"/>
  <c r="H32" i="8"/>
  <c r="H3" i="8"/>
  <c r="H35" i="8" s="1"/>
  <c r="H4" i="7"/>
  <c r="H5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6" i="7"/>
  <c r="H27" i="7"/>
  <c r="H28" i="7"/>
  <c r="H30" i="7"/>
  <c r="H31" i="7"/>
  <c r="H32" i="7"/>
  <c r="H3" i="7"/>
  <c r="H35" i="7" s="1"/>
  <c r="H4" i="6"/>
  <c r="H5" i="6"/>
  <c r="H6" i="6"/>
  <c r="H7" i="6"/>
  <c r="H8" i="6"/>
  <c r="H9" i="6"/>
  <c r="H10" i="6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H35" i="6" l="1"/>
  <c r="F7" i="5"/>
  <c r="F5" i="5"/>
  <c r="F4" i="5"/>
  <c r="G4" i="3"/>
  <c r="G36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2" i="2"/>
  <c r="H3" i="2"/>
  <c r="H35" i="2" l="1"/>
</calcChain>
</file>

<file path=xl/sharedStrings.xml><?xml version="1.0" encoding="utf-8"?>
<sst xmlns="http://schemas.openxmlformats.org/spreadsheetml/2006/main" count="1570" uniqueCount="181">
  <si>
    <t>滿足限制式（預算及mean waiting time）的最小tau值:</t>
  </si>
  <si>
    <t>S1\S2</t>
  </si>
  <si>
    <t>Budget</t>
  </si>
  <si>
    <t>solution space</t>
  </si>
  <si>
    <t>Infeasible</t>
  </si>
  <si>
    <t>Epsilon</t>
  </si>
  <si>
    <t>8 minutes (i.e., 8/60 hour)</t>
  </si>
  <si>
    <t>c1</t>
  </si>
  <si>
    <t>c2</t>
  </si>
  <si>
    <t>次佳解tau*-最佳解tau*=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</si>
  <si>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</si>
  <si>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</si>
  <si>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</si>
  <si>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</si>
  <si>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</si>
  <si>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</si>
  <si>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</si>
  <si>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</si>
  <si>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</si>
  <si>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</si>
  <si>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</si>
  <si>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紅色：global optimum,  綠色： local optima,  藍色: N-1 optima</t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</si>
  <si>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</si>
  <si>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</si>
  <si>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</si>
  <si>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Optimal Solution</t>
    <phoneticPr fontId="8" type="noConversion"/>
  </si>
  <si>
    <t>Parameters of OCBA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</si>
  <si>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</si>
  <si>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</si>
  <si>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</si>
  <si>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Sample Size</t>
    <phoneticPr fontId="8" type="noConversion"/>
  </si>
  <si>
    <t>Output Optimal tau</t>
    <phoneticPr fontId="8" type="noConversion"/>
  </si>
  <si>
    <t>Total Work</t>
    <phoneticPr fontId="8" type="noConversion"/>
  </si>
  <si>
    <t>Feasible</t>
    <phoneticPr fontId="8" type="noConversion"/>
  </si>
  <si>
    <t>與 global solution tau* 差距比例</t>
    <phoneticPr fontId="8" type="noConversion"/>
  </si>
  <si>
    <t>G or L</t>
    <phoneticPr fontId="8" type="noConversion"/>
  </si>
  <si>
    <t>mk</t>
    <phoneticPr fontId="8" type="noConversion"/>
  </si>
  <si>
    <t>Number of waiting time discarded due to initial bias</t>
    <phoneticPr fontId="8" type="noConversion"/>
  </si>
  <si>
    <t>Total Budget (Total number of observation generated)</t>
    <phoneticPr fontId="8" type="noConversion"/>
  </si>
  <si>
    <t>Error Tolerance of tauhat* (S1,S2)</t>
    <phoneticPr fontId="8" type="noConversion"/>
  </si>
  <si>
    <t>第一階段每組解分配樣本 n0</t>
    <phoneticPr fontId="8" type="noConversion"/>
  </si>
  <si>
    <t>第二階段後每次分配總預算</t>
    <phoneticPr fontId="8" type="noConversion"/>
  </si>
  <si>
    <t>輸出最佳解的 optimal tau值使用的 mk</t>
    <phoneticPr fontId="8" type="noConversion"/>
  </si>
  <si>
    <t>Budget</t>
    <phoneticPr fontId="8" type="noConversion"/>
  </si>
  <si>
    <t>Epsilon</t>
    <phoneticPr fontId="8" type="noConversion"/>
  </si>
  <si>
    <t>c1</t>
    <phoneticPr fontId="8" type="noConversion"/>
  </si>
  <si>
    <t>c2</t>
    <phoneticPr fontId="8" type="noConversion"/>
  </si>
  <si>
    <t>Beta1</t>
    <phoneticPr fontId="8" type="noConversion"/>
  </si>
  <si>
    <t>Beta2</t>
    <phoneticPr fontId="8" type="noConversion"/>
  </si>
  <si>
    <t>theta</t>
    <phoneticPr fontId="8" type="noConversion"/>
  </si>
  <si>
    <t>Lambda</t>
    <phoneticPr fontId="8" type="noConversion"/>
  </si>
  <si>
    <t>mu1</t>
    <phoneticPr fontId="8" type="noConversion"/>
  </si>
  <si>
    <t>mu2</t>
    <phoneticPr fontId="8" type="noConversion"/>
  </si>
  <si>
    <t>d1</t>
    <phoneticPr fontId="8" type="noConversion"/>
  </si>
  <si>
    <t>d2</t>
    <phoneticPr fontId="8" type="noConversion"/>
  </si>
  <si>
    <t>平均:</t>
    <phoneticPr fontId="8" type="noConversion"/>
  </si>
  <si>
    <t>N</t>
    <phoneticPr fontId="8" type="noConversion"/>
  </si>
  <si>
    <t>Assumption</t>
    <phoneticPr fontId="8" type="noConversion"/>
  </si>
  <si>
    <t>d1 &lt; d2</t>
    <phoneticPr fontId="8" type="noConversion"/>
  </si>
  <si>
    <t>11次找到(12,4)</t>
    <phoneticPr fontId="8" type="noConversion"/>
  </si>
  <si>
    <t>F</t>
    <phoneticPr fontId="8" type="noConversion"/>
  </si>
  <si>
    <t>F</t>
    <phoneticPr fontId="1" type="noConversion"/>
  </si>
  <si>
    <t>IF</t>
    <phoneticPr fontId="1" type="noConversion"/>
  </si>
  <si>
    <t>G</t>
    <phoneticPr fontId="1" type="noConversion"/>
  </si>
  <si>
    <t>Parameters of Problem--Case5.4</t>
    <phoneticPr fontId="8" type="noConversion"/>
  </si>
  <si>
    <t>8 minutes</t>
    <phoneticPr fontId="8" type="noConversion"/>
  </si>
  <si>
    <t>Trial11</t>
    <phoneticPr fontId="8" type="noConversion"/>
  </si>
  <si>
    <t xml:space="preserve">Initial x0  </t>
    <phoneticPr fontId="8" type="noConversion"/>
  </si>
  <si>
    <t>Current solution</t>
    <phoneticPr fontId="8" type="noConversion"/>
  </si>
  <si>
    <t>Incumbent solution</t>
    <phoneticPr fontId="8" type="noConversion"/>
  </si>
  <si>
    <t>Restart</t>
    <phoneticPr fontId="8" type="noConversion"/>
  </si>
  <si>
    <t>S1</t>
    <phoneticPr fontId="8" type="noConversion"/>
  </si>
  <si>
    <t>S2</t>
    <phoneticPr fontId="8" type="noConversion"/>
  </si>
  <si>
    <t>tau</t>
    <phoneticPr fontId="8" type="noConversion"/>
  </si>
  <si>
    <t>mk</t>
    <phoneticPr fontId="8" type="noConversion"/>
  </si>
  <si>
    <t>Total work</t>
    <phoneticPr fontId="8" type="noConversion"/>
  </si>
  <si>
    <t>Trial2</t>
    <phoneticPr fontId="8" type="noConversion"/>
  </si>
  <si>
    <t>Trial3</t>
    <phoneticPr fontId="8" type="noConversion"/>
  </si>
  <si>
    <t>Trial4</t>
    <phoneticPr fontId="8" type="noConversion"/>
  </si>
  <si>
    <t>Trial5</t>
    <phoneticPr fontId="8" type="noConversion"/>
  </si>
  <si>
    <t>Trial6</t>
    <phoneticPr fontId="8" type="noConversion"/>
  </si>
  <si>
    <t>Trial7</t>
    <phoneticPr fontId="8" type="noConversion"/>
  </si>
  <si>
    <t>Trial8</t>
    <phoneticPr fontId="8" type="noConversion"/>
  </si>
  <si>
    <t>Trial9</t>
    <phoneticPr fontId="8" type="noConversion"/>
  </si>
  <si>
    <t>Trial10</t>
    <phoneticPr fontId="8" type="noConversion"/>
  </si>
  <si>
    <t>Trial11</t>
    <phoneticPr fontId="8" type="noConversion"/>
  </si>
  <si>
    <t>Trial12</t>
    <phoneticPr fontId="8" type="noConversion"/>
  </si>
  <si>
    <t>Trial13</t>
    <phoneticPr fontId="8" type="noConversion"/>
  </si>
  <si>
    <t>Trial14</t>
    <phoneticPr fontId="8" type="noConversion"/>
  </si>
  <si>
    <t>Trial15</t>
    <phoneticPr fontId="8" type="noConversion"/>
  </si>
  <si>
    <t>Trial16</t>
    <phoneticPr fontId="8" type="noConversion"/>
  </si>
  <si>
    <t>Trial17</t>
    <phoneticPr fontId="8" type="noConversion"/>
  </si>
  <si>
    <t>Trial18</t>
    <phoneticPr fontId="8" type="noConversion"/>
  </si>
  <si>
    <t>Trial19</t>
    <phoneticPr fontId="8" type="noConversion"/>
  </si>
  <si>
    <t>Trial20</t>
    <phoneticPr fontId="8" type="noConversion"/>
  </si>
  <si>
    <t>Trial21</t>
    <phoneticPr fontId="8" type="noConversion"/>
  </si>
  <si>
    <t>Trial22</t>
    <phoneticPr fontId="8" type="noConversion"/>
  </si>
  <si>
    <t>Trial23</t>
    <phoneticPr fontId="8" type="noConversion"/>
  </si>
  <si>
    <t>Trial24</t>
    <phoneticPr fontId="8" type="noConversion"/>
  </si>
  <si>
    <t>Trial25</t>
    <phoneticPr fontId="8" type="noConversion"/>
  </si>
  <si>
    <t>Trial26</t>
    <phoneticPr fontId="8" type="noConversion"/>
  </si>
  <si>
    <t>Trial27</t>
    <phoneticPr fontId="8" type="noConversion"/>
  </si>
  <si>
    <t>Trial28</t>
    <phoneticPr fontId="8" type="noConversion"/>
  </si>
  <si>
    <t>Trial29</t>
    <phoneticPr fontId="8" type="noConversion"/>
  </si>
  <si>
    <t>Trial30</t>
    <phoneticPr fontId="8" type="noConversion"/>
  </si>
  <si>
    <t>Feasible</t>
    <phoneticPr fontId="8" type="noConversion"/>
  </si>
  <si>
    <t>F</t>
    <phoneticPr fontId="1" type="noConversion"/>
  </si>
  <si>
    <t>Optimal Solution</t>
    <phoneticPr fontId="8" type="noConversion"/>
  </si>
  <si>
    <t>Trial</t>
    <phoneticPr fontId="8" type="noConversion"/>
  </si>
  <si>
    <t>S1</t>
    <phoneticPr fontId="8" type="noConversion"/>
  </si>
  <si>
    <t>S2</t>
    <phoneticPr fontId="8" type="noConversion"/>
  </si>
  <si>
    <t>Optimal Tau</t>
    <phoneticPr fontId="8" type="noConversion"/>
  </si>
  <si>
    <t>Feasible</t>
    <phoneticPr fontId="8" type="noConversion"/>
  </si>
  <si>
    <t>Total Work</t>
    <phoneticPr fontId="8" type="noConversion"/>
  </si>
  <si>
    <t>與 global solution tau* 差距比例</t>
    <phoneticPr fontId="8" type="noConversion"/>
  </si>
  <si>
    <t>G or L</t>
    <phoneticPr fontId="8" type="noConversion"/>
  </si>
  <si>
    <t>G</t>
    <phoneticPr fontId="1" type="noConversion"/>
  </si>
  <si>
    <t>Parameters of cgRSPLINE</t>
    <phoneticPr fontId="8" type="noConversion"/>
  </si>
  <si>
    <t>Maximum number of restarts</t>
    <phoneticPr fontId="8" type="noConversion"/>
  </si>
  <si>
    <t>Total Budget (Total number of observation generated)</t>
    <phoneticPr fontId="8" type="noConversion"/>
  </si>
  <si>
    <t>Budget of rth restart (br)</t>
    <phoneticPr fontId="8" type="noConversion"/>
  </si>
  <si>
    <t>Maximum number of sample paths for each restart</t>
    <phoneticPr fontId="8" type="noConversion"/>
  </si>
  <si>
    <t>mk (same for each restart)</t>
    <phoneticPr fontId="8" type="noConversion"/>
  </si>
  <si>
    <t>200*3^(k-1)</t>
    <phoneticPr fontId="8" type="noConversion"/>
  </si>
  <si>
    <t>Maximum number of SPLINE replications (bk)</t>
    <phoneticPr fontId="8" type="noConversion"/>
  </si>
  <si>
    <t>10*ceil(k^3.5)</t>
    <phoneticPr fontId="8" type="noConversion"/>
  </si>
  <si>
    <t>alpha_r (in cgRSPLINE paper)</t>
    <phoneticPr fontId="8" type="noConversion"/>
  </si>
  <si>
    <t>0.05*(1-0.65^(1+r))</t>
    <phoneticPr fontId="8" type="noConversion"/>
  </si>
  <si>
    <t>delta (in cgRSPLINE paper)</t>
    <phoneticPr fontId="8" type="noConversion"/>
  </si>
  <si>
    <t>Parameters of Algorithm for finding tauhat* (S1, S2)</t>
    <phoneticPr fontId="8" type="noConversion"/>
  </si>
  <si>
    <t>Error Tolerance of tauhat* (S1,S2)</t>
    <phoneticPr fontId="8" type="noConversion"/>
  </si>
  <si>
    <t>0.005/(mk)^(1/2)</t>
    <phoneticPr fontId="8" type="noConversion"/>
  </si>
  <si>
    <t>Maximum number of iteration for finding minimum average wait</t>
    <phoneticPr fontId="8" type="noConversion"/>
  </si>
  <si>
    <t>Parameters of Simulation experiments</t>
    <phoneticPr fontId="8" type="noConversion"/>
  </si>
  <si>
    <t>Number of waiting time discarded due to initial bias</t>
    <phoneticPr fontId="8" type="noConversion"/>
  </si>
  <si>
    <t>Number of random number streams</t>
    <phoneticPr fontId="8" type="noConversion"/>
  </si>
  <si>
    <t>2000000*1.01^r</t>
    <phoneticPr fontId="8" type="noConversion"/>
  </si>
  <si>
    <t>30次找到(12,4)</t>
    <phoneticPr fontId="8" type="noConversion"/>
  </si>
  <si>
    <t>PFS</t>
    <phoneticPr fontId="8" type="noConversion"/>
  </si>
  <si>
    <t>PCS</t>
    <phoneticPr fontId="8" type="noConversion"/>
  </si>
  <si>
    <t>AP</t>
    <phoneticPr fontId="8" type="noConversion"/>
  </si>
  <si>
    <t>tau*(s1,s2) 是利用矩陣法求出最佳tau值</t>
    <phoneticPr fontId="8" type="noConversion"/>
  </si>
  <si>
    <t>P</t>
    <phoneticPr fontId="8" type="noConversion"/>
  </si>
  <si>
    <t>PFS: 找到的(S1,S2)為可行解且求得之tau&gt;tau*(s1,s2)之比例</t>
    <phoneticPr fontId="8" type="noConversion"/>
  </si>
  <si>
    <t>PCS: 正確選擇最佳(S1,S2)之比例</t>
    <phoneticPr fontId="8" type="noConversion"/>
  </si>
  <si>
    <t>AP: 求得可行解的tau值與gobal solution的tau*差距比例的平均</t>
    <phoneticPr fontId="8" type="noConversion"/>
  </si>
  <si>
    <t>P: 選擇之(S1,S2)為區域解或全域解之比例</t>
    <phoneticPr fontId="8" type="noConversion"/>
  </si>
  <si>
    <t>23次找到(12,4)</t>
    <phoneticPr fontId="8" type="noConversion"/>
  </si>
  <si>
    <t>26次找到(12,4)</t>
    <phoneticPr fontId="8" type="noConversion"/>
  </si>
  <si>
    <t>IF</t>
    <phoneticPr fontId="1" type="noConversion"/>
  </si>
  <si>
    <t>F</t>
    <phoneticPr fontId="1" type="noConversion"/>
  </si>
  <si>
    <t>F</t>
    <phoneticPr fontId="1" type="noConversion"/>
  </si>
  <si>
    <t>F</t>
    <phoneticPr fontId="8" type="noConversion"/>
  </si>
  <si>
    <t>mk*sample size</t>
    <phoneticPr fontId="8" type="noConversion"/>
  </si>
  <si>
    <t>L</t>
    <phoneticPr fontId="1" type="noConversion"/>
  </si>
  <si>
    <t>11次找到(12,4)</t>
    <phoneticPr fontId="8" type="noConversion"/>
  </si>
  <si>
    <t>L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</si>
  <si>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</si>
  <si>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</si>
  <si>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</si>
  <si>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G</t>
    <phoneticPr fontId="1" type="noConversion"/>
  </si>
  <si>
    <t>OCBA(1)</t>
    <phoneticPr fontId="8" type="noConversion"/>
  </si>
  <si>
    <t>OCBA(2)</t>
    <phoneticPr fontId="8" type="noConversion"/>
  </si>
  <si>
    <t>OCBA(3)</t>
    <phoneticPr fontId="8" type="noConversion"/>
  </si>
  <si>
    <t>OCBA(4)</t>
    <phoneticPr fontId="8" type="noConversion"/>
  </si>
  <si>
    <t>OCBA(1): mk= 200 warmup = 200</t>
    <phoneticPr fontId="1" type="noConversion"/>
  </si>
  <si>
    <t>OCBA(2): mk= 200 warmup = 1000</t>
    <phoneticPr fontId="1" type="noConversion"/>
  </si>
  <si>
    <t>OCBA(3): mk= 2000 warmup = 200</t>
    <phoneticPr fontId="1" type="noConversion"/>
  </si>
  <si>
    <t>OCBA(4): mk= 2000 warmup = 1000</t>
    <phoneticPr fontId="1" type="noConversion"/>
  </si>
  <si>
    <t>1000*3^(k-1)</t>
    <phoneticPr fontId="8" type="noConversion"/>
  </si>
  <si>
    <t>27次找到(12,4)</t>
    <phoneticPr fontId="8" type="noConversion"/>
  </si>
  <si>
    <t>cgR-SPLINE(1)</t>
    <phoneticPr fontId="8" type="noConversion"/>
  </si>
  <si>
    <t>cgR-SPLINE(2)</t>
    <phoneticPr fontId="8" type="noConversion"/>
  </si>
  <si>
    <t>cgR-SPLINE(4)</t>
    <phoneticPr fontId="8" type="noConversion"/>
  </si>
  <si>
    <t>cgR-SPLINE(3)</t>
    <phoneticPr fontId="8" type="noConversion"/>
  </si>
  <si>
    <t>19次找到(12,4)</t>
    <phoneticPr fontId="8" type="noConversion"/>
  </si>
  <si>
    <t>OCBA(5)</t>
    <phoneticPr fontId="8" type="noConversion"/>
  </si>
  <si>
    <t>cgR-SPLINE(1): mk= 200 warmup = 200</t>
    <phoneticPr fontId="8" type="noConversion"/>
  </si>
  <si>
    <t>cgR-SPLINE(2): mk= 200 warmup = 1000</t>
    <phoneticPr fontId="1" type="noConversion"/>
  </si>
  <si>
    <t>cgR-SPLINE(3): mk= 1000 warmup = 200</t>
    <phoneticPr fontId="1" type="noConversion"/>
  </si>
  <si>
    <t>cgR-SPLINE(4): mk= 1000 warmup =1000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</si>
</sst>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00"/>
    <numFmt numFmtId="177" formatCode="0.000000_ "/>
    <numFmt numFmtId="178" formatCode="0.0000_ "/>
    <numFmt numFmtId="179" formatCode="0.00_ "/>
    <numFmt numFmtId="180" formatCode="0.0000"/>
    <numFmt numFmtId="181" formatCode="0.00;_퓿"/>
    <numFmt numFmtId="182" formatCode="0.00;_臿"/>
    <numFmt numFmtId="183" formatCode="0_ "/>
  </numFmts>
  <fonts count="1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C00000"/>
      </right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04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7" fontId="0" fillId="0" borderId="0" xfId="0" applyNumberFormat="1" applyAlignment="1"/>
    <xf numFmtId="177" fontId="3" fillId="0" borderId="0" xfId="0" applyNumberFormat="1" applyFont="1" applyBorder="1" applyAlignme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quotePrefix="1" applyBorder="1" applyAlignment="1">
      <alignment horizontal="center" vertical="center"/>
    </xf>
    <xf numFmtId="0" fontId="0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2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F14" sqref="F14"/>
    </sheetView>
  </sheetViews>
  <sheetFormatPr defaultRowHeight="16.5"/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0"/>
      <c r="R1" s="20"/>
      <c r="S1" s="20"/>
      <c r="T1" s="20"/>
    </row>
    <row r="2" spans="1:20" ht="17.25" thickBot="1">
      <c r="A2" s="1" t="s">
        <v>1</v>
      </c>
      <c r="B2" s="1">
        <v>0</v>
      </c>
      <c r="C2" s="1">
        <v>1</v>
      </c>
      <c r="D2" s="1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"/>
      <c r="N2" s="4" t="s">
        <v>2</v>
      </c>
      <c r="O2" s="5">
        <v>44</v>
      </c>
      <c r="P2" s="2"/>
      <c r="Q2" s="20"/>
      <c r="R2" s="21" t="s">
        <v>3</v>
      </c>
      <c r="S2" s="20"/>
      <c r="T2" s="20"/>
    </row>
    <row r="3" spans="1:20" ht="17.25" thickBot="1">
      <c r="A3" s="1">
        <v>0</v>
      </c>
      <c r="B3" s="1" t="s">
        <v>4</v>
      </c>
      <c r="C3" s="1" t="s">
        <v>4</v>
      </c>
      <c r="D3" s="34" t="s">
        <v>4</v>
      </c>
      <c r="E3" s="7" t="s">
        <v>4</v>
      </c>
      <c r="F3" s="16" t="s">
        <v>4</v>
      </c>
      <c r="G3" s="16" t="s">
        <v>4</v>
      </c>
      <c r="H3" s="16" t="s">
        <v>4</v>
      </c>
      <c r="I3" s="16" t="s">
        <v>4</v>
      </c>
      <c r="J3" s="16" t="s">
        <v>4</v>
      </c>
      <c r="K3" s="16" t="s">
        <v>4</v>
      </c>
      <c r="L3" s="28" t="s">
        <v>4</v>
      </c>
      <c r="M3" s="2"/>
      <c r="N3" s="9" t="s">
        <v>5</v>
      </c>
      <c r="O3" s="100" t="s">
        <v>6</v>
      </c>
      <c r="P3" s="101"/>
      <c r="Q3" s="20"/>
      <c r="R3" s="2">
        <v>140</v>
      </c>
      <c r="S3" s="20"/>
      <c r="T3" s="20"/>
    </row>
    <row r="4" spans="1:20" ht="17.25" thickBot="1">
      <c r="A4" s="1">
        <v>1</v>
      </c>
      <c r="B4" s="1" t="s">
        <v>4</v>
      </c>
      <c r="C4" s="34" t="s">
        <v>4</v>
      </c>
      <c r="D4" s="7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1" t="s">
        <v>4</v>
      </c>
      <c r="M4" s="2"/>
      <c r="N4" s="9"/>
      <c r="O4" s="10"/>
      <c r="P4" s="2"/>
      <c r="Q4" s="20"/>
      <c r="R4" s="20"/>
      <c r="S4" s="20"/>
      <c r="T4" s="20"/>
    </row>
    <row r="5" spans="1:20">
      <c r="A5" s="1">
        <v>2</v>
      </c>
      <c r="B5" s="29" t="s">
        <v>4</v>
      </c>
      <c r="C5" s="7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1" t="s">
        <v>4</v>
      </c>
      <c r="M5" s="2"/>
      <c r="N5" s="9" t="s">
        <v>7</v>
      </c>
      <c r="O5" s="10">
        <v>2</v>
      </c>
      <c r="P5" s="2"/>
      <c r="Q5" s="20"/>
      <c r="R5" s="20"/>
      <c r="S5" s="20"/>
      <c r="T5" s="20"/>
    </row>
    <row r="6" spans="1:20" ht="17.25" thickBot="1">
      <c r="A6" s="1">
        <v>3</v>
      </c>
      <c r="B6" s="34" t="s">
        <v>4</v>
      </c>
      <c r="C6" s="33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1" t="s">
        <v>4</v>
      </c>
      <c r="M6" s="2"/>
      <c r="N6" s="9" t="s">
        <v>8</v>
      </c>
      <c r="O6" s="10">
        <v>3</v>
      </c>
      <c r="P6" s="2"/>
      <c r="Q6" s="20"/>
      <c r="R6" s="20" t="s">
        <v>9</v>
      </c>
      <c r="S6" s="20"/>
      <c r="T6" s="20"/>
    </row>
    <row r="7" spans="1:20" ht="17.25" thickBot="1">
      <c r="A7" s="29">
        <v>4</v>
      </c>
      <c r="B7" s="7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6" t="s">
        <v>4</v>
      </c>
      <c r="M7" s="2"/>
      <c r="N7" s="9" t="s">
        <v>10</v>
      </c>
      <c r="O7" s="10">
        <v>5</v>
      </c>
      <c r="P7" s="2"/>
      <c r="Q7" s="20"/>
      <c r="R7" s="20">
        <v>7.4339880081500387E-4</v>
      </c>
      <c r="S7" s="20"/>
      <c r="T7" s="20"/>
    </row>
    <row r="8" spans="1:20">
      <c r="A8" s="29">
        <v>5</v>
      </c>
      <c r="B8" s="33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1" t="s">
        <v>4</v>
      </c>
      <c r="L8" s="8" t="s">
        <v>4</v>
      </c>
      <c r="M8" s="2"/>
      <c r="N8" s="9" t="s">
        <v>11</v>
      </c>
      <c r="O8" s="10">
        <v>35</v>
      </c>
      <c r="P8" s="2"/>
      <c r="Q8" s="20"/>
      <c r="R8" s="20"/>
      <c r="S8" s="20"/>
      <c r="T8" s="20"/>
    </row>
    <row r="9" spans="1:20" ht="17.25" thickBot="1">
      <c r="A9" s="29">
        <v>6</v>
      </c>
      <c r="B9" s="33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6" t="s">
        <v>4</v>
      </c>
      <c r="L9" s="1" t="s">
        <v>4</v>
      </c>
      <c r="M9" s="2"/>
      <c r="N9" s="9"/>
      <c r="O9" s="10"/>
      <c r="P9" s="2"/>
      <c r="Q9" s="20"/>
      <c r="R9" s="20"/>
      <c r="S9" s="20"/>
      <c r="T9" s="20"/>
    </row>
    <row r="10" spans="1:20" ht="17.25" thickBot="1">
      <c r="A10" s="29">
        <v>7</v>
      </c>
      <c r="B10" s="33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6" t="s">
        <v>4</v>
      </c>
      <c r="K10" s="8" t="s">
        <v>4</v>
      </c>
      <c r="L10" s="1" t="s">
        <v>4</v>
      </c>
      <c r="M10" s="2"/>
      <c r="N10" s="9" t="s">
        <v>12</v>
      </c>
      <c r="O10" s="10">
        <v>6.25E-2</v>
      </c>
      <c r="P10" s="2"/>
      <c r="Q10" s="20"/>
      <c r="R10" s="20"/>
      <c r="S10" s="20"/>
      <c r="T10" s="20"/>
    </row>
    <row r="11" spans="1:20">
      <c r="A11" s="29">
        <v>8</v>
      </c>
      <c r="B11" s="33" t="s">
        <v>4</v>
      </c>
      <c r="C11" s="22">
        <v>0.63430070492232304</v>
      </c>
      <c r="D11" s="22">
        <v>0.521752935865755</v>
      </c>
      <c r="E11" s="22">
        <v>0.43125533206554001</v>
      </c>
      <c r="F11" s="22">
        <v>0.25325528469122</v>
      </c>
      <c r="G11" s="22">
        <v>0.253253631975978</v>
      </c>
      <c r="H11" s="22">
        <v>0.25325358149363503</v>
      </c>
      <c r="I11" s="25">
        <v>0.25325359698180899</v>
      </c>
      <c r="J11" s="8" t="s">
        <v>4</v>
      </c>
      <c r="K11" s="1" t="s">
        <v>4</v>
      </c>
      <c r="L11" s="1" t="s">
        <v>4</v>
      </c>
      <c r="M11" s="2"/>
      <c r="N11" s="9" t="s">
        <v>13</v>
      </c>
      <c r="O11" s="10">
        <v>40</v>
      </c>
      <c r="P11" s="2"/>
      <c r="Q11" s="20"/>
      <c r="R11" s="20"/>
      <c r="S11" s="20"/>
      <c r="T11" s="20"/>
    </row>
    <row r="12" spans="1:20" ht="17.25" thickBot="1">
      <c r="A12" s="29">
        <v>9</v>
      </c>
      <c r="B12" s="33" t="s">
        <v>4</v>
      </c>
      <c r="C12" s="22">
        <v>0.22407657531106301</v>
      </c>
      <c r="D12" s="22">
        <v>0.191663208308188</v>
      </c>
      <c r="E12" s="22">
        <v>0.184500190140926</v>
      </c>
      <c r="F12" s="22">
        <v>0.183393094559475</v>
      </c>
      <c r="G12" s="22">
        <v>0.183309609217497</v>
      </c>
      <c r="H12" s="23">
        <v>0.183302811152696</v>
      </c>
      <c r="I12" s="26">
        <v>0.99999999999158096</v>
      </c>
      <c r="J12" s="1" t="s">
        <v>4</v>
      </c>
      <c r="K12" s="1" t="s">
        <v>4</v>
      </c>
      <c r="L12" s="1" t="s">
        <v>4</v>
      </c>
      <c r="M12" s="2"/>
      <c r="N12" s="9" t="s">
        <v>14</v>
      </c>
      <c r="O12" s="10">
        <v>8</v>
      </c>
      <c r="P12" s="2"/>
      <c r="Q12" s="20"/>
      <c r="R12" s="20"/>
      <c r="S12" s="20"/>
      <c r="T12" s="20"/>
    </row>
    <row r="13" spans="1:20" ht="17.25" thickBot="1">
      <c r="A13" s="29">
        <v>10</v>
      </c>
      <c r="B13" s="33" t="s">
        <v>4</v>
      </c>
      <c r="C13" s="22">
        <v>0.21575109812072499</v>
      </c>
      <c r="D13" s="22">
        <v>0.18282096249114899</v>
      </c>
      <c r="E13" s="22">
        <v>0.174823111189401</v>
      </c>
      <c r="F13" s="22">
        <v>0.17358436733639701</v>
      </c>
      <c r="G13" s="22">
        <v>0.17344643695207901</v>
      </c>
      <c r="H13" s="27">
        <v>0.21257463238421301</v>
      </c>
      <c r="I13" s="32" t="s">
        <v>4</v>
      </c>
      <c r="J13" s="1" t="s">
        <v>4</v>
      </c>
      <c r="K13" s="1" t="s">
        <v>4</v>
      </c>
      <c r="L13" s="1" t="s">
        <v>4</v>
      </c>
      <c r="M13" s="2"/>
      <c r="N13" s="9" t="s">
        <v>15</v>
      </c>
      <c r="O13" s="10">
        <v>4</v>
      </c>
      <c r="P13" s="2"/>
      <c r="Q13" s="20"/>
      <c r="R13" s="20"/>
      <c r="S13" s="20"/>
      <c r="T13" s="20"/>
    </row>
    <row r="14" spans="1:20">
      <c r="A14" s="29">
        <v>11</v>
      </c>
      <c r="B14" s="33" t="s">
        <v>4</v>
      </c>
      <c r="C14" s="22">
        <v>0.213602067866905</v>
      </c>
      <c r="D14" s="22">
        <v>0.180441206026802</v>
      </c>
      <c r="E14" s="22">
        <v>0.17210357461769801</v>
      </c>
      <c r="F14" s="22">
        <v>0.17075118939633799</v>
      </c>
      <c r="G14" s="25">
        <v>0.17059248050832401</v>
      </c>
      <c r="H14" s="32" t="s">
        <v>4</v>
      </c>
      <c r="I14" s="22" t="s">
        <v>4</v>
      </c>
      <c r="J14" s="1" t="s">
        <v>4</v>
      </c>
      <c r="K14" s="1" t="s">
        <v>4</v>
      </c>
      <c r="L14" s="1" t="s">
        <v>4</v>
      </c>
      <c r="M14" s="2"/>
      <c r="N14" s="9"/>
      <c r="O14" s="10"/>
      <c r="P14" s="2"/>
      <c r="Q14" s="20"/>
      <c r="R14" s="20"/>
      <c r="S14" s="20"/>
      <c r="T14" s="20"/>
    </row>
    <row r="15" spans="1:20" ht="17.25" thickBot="1">
      <c r="A15" s="29">
        <v>12</v>
      </c>
      <c r="B15" s="33" t="s">
        <v>4</v>
      </c>
      <c r="C15" s="22">
        <v>0.21290388581247499</v>
      </c>
      <c r="D15" s="22">
        <v>0.17968502031418199</v>
      </c>
      <c r="E15" s="22">
        <v>0.17124114949781599</v>
      </c>
      <c r="F15" s="24">
        <v>0.16984908170750901</v>
      </c>
      <c r="G15" s="26">
        <v>0.99999999999158096</v>
      </c>
      <c r="H15" s="22" t="s">
        <v>4</v>
      </c>
      <c r="I15" s="22" t="s">
        <v>4</v>
      </c>
      <c r="J15" s="1" t="s">
        <v>4</v>
      </c>
      <c r="K15" s="1" t="s">
        <v>4</v>
      </c>
      <c r="L15" s="1" t="s">
        <v>4</v>
      </c>
      <c r="M15" s="2"/>
      <c r="N15" s="9" t="s">
        <v>16</v>
      </c>
      <c r="O15" s="10">
        <v>0.7</v>
      </c>
      <c r="P15" s="2"/>
      <c r="Q15" s="20"/>
      <c r="R15" s="20"/>
      <c r="S15" s="20"/>
      <c r="T15" s="20"/>
    </row>
    <row r="16" spans="1:20" ht="17.25" thickBot="1">
      <c r="A16" s="29">
        <v>13</v>
      </c>
      <c r="B16" s="33" t="s">
        <v>4</v>
      </c>
      <c r="C16" s="22">
        <v>0.21267625213626001</v>
      </c>
      <c r="D16" s="22">
        <v>0.17944192416688601</v>
      </c>
      <c r="E16" s="22">
        <v>0.17096759925322899</v>
      </c>
      <c r="F16" s="27">
        <v>0.21257463238421301</v>
      </c>
      <c r="G16" s="32" t="s">
        <v>4</v>
      </c>
      <c r="H16" s="22" t="s">
        <v>4</v>
      </c>
      <c r="I16" s="22" t="s">
        <v>4</v>
      </c>
      <c r="J16" s="1" t="s">
        <v>4</v>
      </c>
      <c r="K16" s="1" t="s">
        <v>4</v>
      </c>
      <c r="L16" s="1" t="s">
        <v>4</v>
      </c>
      <c r="M16" s="2"/>
      <c r="N16" s="9" t="s">
        <v>17</v>
      </c>
      <c r="O16" s="10">
        <v>0.98</v>
      </c>
      <c r="P16" s="2"/>
      <c r="Q16" s="20"/>
      <c r="R16" s="20"/>
      <c r="S16" s="20"/>
      <c r="T16" s="20"/>
    </row>
    <row r="17" spans="1:20">
      <c r="A17" s="29">
        <v>14</v>
      </c>
      <c r="B17" s="33" t="s">
        <v>4</v>
      </c>
      <c r="C17" s="22">
        <v>0.21260457853152501</v>
      </c>
      <c r="D17" s="22">
        <v>0.17936412690748699</v>
      </c>
      <c r="E17" s="25">
        <v>0.170883905035766</v>
      </c>
      <c r="F17" s="32" t="s">
        <v>4</v>
      </c>
      <c r="G17" s="22" t="s">
        <v>4</v>
      </c>
      <c r="H17" s="22" t="s">
        <v>4</v>
      </c>
      <c r="I17" s="22" t="s">
        <v>4</v>
      </c>
      <c r="J17" s="1" t="s">
        <v>4</v>
      </c>
      <c r="K17" s="1" t="s">
        <v>4</v>
      </c>
      <c r="L17" s="1" t="s">
        <v>4</v>
      </c>
      <c r="M17" s="2"/>
      <c r="N17" s="9"/>
      <c r="O17" s="10"/>
      <c r="P17" s="2"/>
      <c r="Q17" s="20"/>
      <c r="R17" s="20"/>
      <c r="S17" s="20"/>
      <c r="T17" s="20"/>
    </row>
    <row r="18" spans="1:20" ht="17.25" thickBot="1">
      <c r="A18" s="29">
        <v>15</v>
      </c>
      <c r="B18" s="30">
        <v>1</v>
      </c>
      <c r="C18" s="22">
        <v>0.21258303699245201</v>
      </c>
      <c r="D18" s="23">
        <v>0.17934233328233101</v>
      </c>
      <c r="E18" s="26">
        <v>0.99999999999158096</v>
      </c>
      <c r="F18" s="22" t="s">
        <v>4</v>
      </c>
      <c r="G18" s="22" t="s">
        <v>4</v>
      </c>
      <c r="H18" s="22" t="s">
        <v>4</v>
      </c>
      <c r="I18" s="22" t="s">
        <v>4</v>
      </c>
      <c r="J18" s="1" t="s">
        <v>4</v>
      </c>
      <c r="K18" s="1" t="s">
        <v>4</v>
      </c>
      <c r="L18" s="1" t="s">
        <v>4</v>
      </c>
      <c r="M18" s="2"/>
      <c r="N18" s="12" t="s">
        <v>18</v>
      </c>
      <c r="O18" s="13">
        <v>50</v>
      </c>
      <c r="P18" s="2"/>
      <c r="Q18" s="20"/>
      <c r="R18" s="20"/>
      <c r="S18" s="20"/>
      <c r="T18" s="20"/>
    </row>
    <row r="19" spans="1:20" ht="17.25" thickBot="1">
      <c r="A19" s="29">
        <v>16</v>
      </c>
      <c r="B19" s="30">
        <v>1</v>
      </c>
      <c r="C19" s="22">
        <v>0.212576893434273</v>
      </c>
      <c r="D19" s="27">
        <v>0.21257463238421301</v>
      </c>
      <c r="E19" s="32" t="s">
        <v>4</v>
      </c>
      <c r="F19" s="22" t="s">
        <v>4</v>
      </c>
      <c r="G19" s="22" t="s">
        <v>4</v>
      </c>
      <c r="H19" s="22" t="s">
        <v>4</v>
      </c>
      <c r="I19" s="22" t="s">
        <v>4</v>
      </c>
      <c r="J19" s="1" t="s">
        <v>4</v>
      </c>
      <c r="K19" s="1" t="s">
        <v>4</v>
      </c>
      <c r="L19" s="1" t="s">
        <v>4</v>
      </c>
      <c r="M19" s="2"/>
      <c r="N19" s="9"/>
      <c r="O19" s="10"/>
      <c r="P19" s="2"/>
      <c r="Q19" s="20"/>
      <c r="R19" s="20"/>
      <c r="S19" s="20"/>
      <c r="T19" s="20"/>
    </row>
    <row r="20" spans="1:20">
      <c r="A20" s="29">
        <v>17</v>
      </c>
      <c r="B20" s="30">
        <v>1</v>
      </c>
      <c r="C20" s="25">
        <v>0.21257520541941</v>
      </c>
      <c r="D20" s="32" t="s">
        <v>4</v>
      </c>
      <c r="E20" s="22" t="s">
        <v>4</v>
      </c>
      <c r="F20" s="22" t="s">
        <v>4</v>
      </c>
      <c r="G20" s="22" t="s">
        <v>4</v>
      </c>
      <c r="H20" s="22" t="s">
        <v>4</v>
      </c>
      <c r="I20" s="22" t="s">
        <v>4</v>
      </c>
      <c r="J20" s="1" t="s">
        <v>4</v>
      </c>
      <c r="K20" s="1" t="s">
        <v>4</v>
      </c>
      <c r="L20" s="1" t="s">
        <v>4</v>
      </c>
      <c r="M20" s="2"/>
      <c r="N20" s="9" t="s">
        <v>19</v>
      </c>
      <c r="O20" s="10"/>
      <c r="P20" s="2"/>
      <c r="Q20" s="20"/>
      <c r="R20" s="20"/>
      <c r="S20" s="20"/>
      <c r="T20" s="20"/>
    </row>
    <row r="21" spans="1:20" ht="17.25" thickBot="1">
      <c r="A21" s="29">
        <v>18</v>
      </c>
      <c r="B21" s="30">
        <v>1</v>
      </c>
      <c r="C21" s="26">
        <v>1</v>
      </c>
      <c r="D21" s="22" t="s">
        <v>4</v>
      </c>
      <c r="E21" s="22" t="s">
        <v>4</v>
      </c>
      <c r="F21" s="22" t="s">
        <v>4</v>
      </c>
      <c r="G21" s="22" t="s">
        <v>4</v>
      </c>
      <c r="H21" s="22" t="s">
        <v>4</v>
      </c>
      <c r="I21" s="22" t="s">
        <v>4</v>
      </c>
      <c r="J21" s="1" t="s">
        <v>4</v>
      </c>
      <c r="K21" s="1" t="s">
        <v>4</v>
      </c>
      <c r="L21" s="1" t="s">
        <v>4</v>
      </c>
      <c r="M21" s="2"/>
      <c r="N21" s="14" t="s">
        <v>20</v>
      </c>
      <c r="O21" s="15"/>
      <c r="P21" s="2"/>
      <c r="Q21" s="20"/>
      <c r="R21" s="20"/>
      <c r="S21" s="20"/>
      <c r="T21" s="20"/>
    </row>
    <row r="22" spans="1:20" ht="17.25" thickBot="1">
      <c r="A22" s="29">
        <v>19</v>
      </c>
      <c r="B22" s="31">
        <v>1</v>
      </c>
      <c r="C22" s="32" t="s">
        <v>4</v>
      </c>
      <c r="D22" s="22" t="s">
        <v>4</v>
      </c>
      <c r="E22" s="22" t="s">
        <v>4</v>
      </c>
      <c r="F22" s="22" t="s">
        <v>4</v>
      </c>
      <c r="G22" s="22" t="s">
        <v>4</v>
      </c>
      <c r="H22" s="22" t="s">
        <v>4</v>
      </c>
      <c r="I22" s="22" t="s">
        <v>4</v>
      </c>
      <c r="J22" s="1" t="s">
        <v>4</v>
      </c>
      <c r="K22" s="1" t="s">
        <v>4</v>
      </c>
      <c r="L22" s="1" t="s">
        <v>4</v>
      </c>
      <c r="M22" s="2"/>
      <c r="N22" s="2"/>
      <c r="O22" s="2"/>
      <c r="P22" s="2"/>
      <c r="Q22" s="20"/>
      <c r="R22" s="20"/>
      <c r="S22" s="20"/>
      <c r="T22" s="20"/>
    </row>
    <row r="23" spans="1:20">
      <c r="A23" s="1">
        <v>20</v>
      </c>
      <c r="B23" s="8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2"/>
      <c r="N23" s="2"/>
      <c r="O23" s="2"/>
      <c r="P23" s="2"/>
      <c r="Q23" s="20"/>
      <c r="R23" s="20"/>
      <c r="S23" s="20"/>
      <c r="T23" s="20"/>
    </row>
    <row r="24" spans="1:20">
      <c r="A24" s="1">
        <v>21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2"/>
      <c r="N24" s="2"/>
      <c r="O24" s="2"/>
      <c r="P24" s="2"/>
      <c r="Q24" s="20"/>
      <c r="R24" s="20"/>
      <c r="S24" s="20"/>
      <c r="T24" s="20"/>
    </row>
    <row r="25" spans="1:20">
      <c r="A25" s="1">
        <v>22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2"/>
      <c r="N25" s="17"/>
      <c r="O25" s="2"/>
      <c r="P25" s="2"/>
      <c r="Q25" s="20"/>
      <c r="R25" s="20"/>
      <c r="S25" s="20"/>
      <c r="T25" s="20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0"/>
      <c r="R26" s="20"/>
      <c r="S26" s="20"/>
      <c r="T26" s="20"/>
    </row>
    <row r="27" spans="1:20">
      <c r="A27" s="2"/>
      <c r="B27" s="18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0"/>
      <c r="R27" s="20"/>
      <c r="S27" s="20"/>
      <c r="T27" s="20"/>
    </row>
    <row r="28" spans="1:20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  <c r="R28" s="20"/>
      <c r="S28" s="20"/>
      <c r="T28" s="20"/>
    </row>
    <row r="29" spans="1:20">
      <c r="A29" s="19"/>
      <c r="B29" s="2" t="s">
        <v>22</v>
      </c>
      <c r="C29" s="2"/>
      <c r="D29" s="2"/>
      <c r="E29" s="2"/>
      <c r="F29" s="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</row>
    <row r="30" spans="1:20">
      <c r="A30" s="19"/>
      <c r="B30" s="2" t="s">
        <v>23</v>
      </c>
      <c r="C30" s="2"/>
      <c r="D30" s="2"/>
      <c r="E30" s="2"/>
      <c r="F30" s="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0"/>
      <c r="R30" s="20"/>
      <c r="S30" s="20"/>
      <c r="T30" s="20"/>
    </row>
    <row r="31" spans="1:20">
      <c r="A31" s="19"/>
      <c r="B31" s="2" t="s">
        <v>24</v>
      </c>
      <c r="C31" s="2"/>
      <c r="D31" s="2"/>
      <c r="E31" s="2"/>
      <c r="F31" s="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  <c r="R31" s="20"/>
      <c r="S31" s="20"/>
      <c r="T31" s="20"/>
    </row>
  </sheetData>
  <mergeCells count="1">
    <mergeCell ref="O3:P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C7" workbookViewId="0">
      <selection activeCell="L33" sqref="L33"/>
    </sheetView>
  </sheetViews>
  <sheetFormatPr defaultRowHeight="16.5"/>
  <cols>
    <col min="4" max="4" width="14" customWidth="1"/>
    <col min="6" max="6" width="14.125" customWidth="1"/>
    <col min="7" max="7" width="31.125" customWidth="1"/>
    <col min="10" max="10" width="53" customWidth="1"/>
    <col min="11" max="11" width="19" customWidth="1"/>
  </cols>
  <sheetData>
    <row r="1" spans="1:11">
      <c r="A1" s="20"/>
      <c r="B1" s="102" t="s">
        <v>25</v>
      </c>
      <c r="C1" s="102"/>
      <c r="D1" s="20"/>
      <c r="E1" s="20"/>
      <c r="F1" s="20"/>
      <c r="G1" s="90"/>
      <c r="H1" s="90"/>
    </row>
    <row r="2" spans="1:11">
      <c r="A2" s="38" t="s">
        <v>27</v>
      </c>
      <c r="B2" s="38" t="s">
        <v>28</v>
      </c>
      <c r="C2" s="38" t="s">
        <v>29</v>
      </c>
      <c r="D2" s="38" t="s">
        <v>111</v>
      </c>
      <c r="E2" s="38" t="s">
        <v>112</v>
      </c>
      <c r="F2" s="38" t="s">
        <v>32</v>
      </c>
      <c r="G2" s="38" t="s">
        <v>114</v>
      </c>
      <c r="H2" s="38" t="s">
        <v>35</v>
      </c>
      <c r="J2" s="37" t="s">
        <v>117</v>
      </c>
      <c r="K2" s="44"/>
    </row>
    <row r="3" spans="1:11">
      <c r="A3" s="36">
        <v>1</v>
      </c>
      <c r="B3" s="36">
        <v>12</v>
      </c>
      <c r="C3" s="36">
        <v>4</v>
      </c>
      <c r="D3" s="36">
        <v>0.17208580615977201</v>
      </c>
      <c r="E3" s="38" t="s">
        <v>61</v>
      </c>
      <c r="F3" s="44">
        <v>31066000</v>
      </c>
      <c r="G3" s="36">
        <f>(D3-$B$63)/$B$63</f>
        <v>1.3168893406882135E-2</v>
      </c>
      <c r="H3" s="38" t="s">
        <v>63</v>
      </c>
      <c r="J3" s="39" t="s">
        <v>118</v>
      </c>
      <c r="K3" s="58">
        <v>100</v>
      </c>
    </row>
    <row r="4" spans="1:11">
      <c r="A4" s="36">
        <f>A3+1</f>
        <v>2</v>
      </c>
      <c r="B4" s="36">
        <v>12</v>
      </c>
      <c r="C4" s="36">
        <v>4</v>
      </c>
      <c r="D4" s="36">
        <v>0.17208580615977201</v>
      </c>
      <c r="E4" s="38" t="s">
        <v>61</v>
      </c>
      <c r="F4" s="44">
        <v>33006000</v>
      </c>
      <c r="G4" s="36">
        <f t="shared" ref="G4:G32" si="0">(D4-$B$63)/$B$63</f>
        <v>1.3168893406882135E-2</v>
      </c>
      <c r="H4" s="38" t="s">
        <v>63</v>
      </c>
      <c r="J4" s="50" t="s">
        <v>38</v>
      </c>
      <c r="K4" s="59">
        <v>30000000</v>
      </c>
    </row>
    <row r="5" spans="1:11">
      <c r="A5" s="36">
        <f t="shared" ref="A5:A32" si="1">A4+1</f>
        <v>3</v>
      </c>
      <c r="B5" s="36">
        <v>12</v>
      </c>
      <c r="C5" s="36">
        <v>4</v>
      </c>
      <c r="D5" s="36">
        <v>0.17208580615977201</v>
      </c>
      <c r="E5" s="38" t="s">
        <v>61</v>
      </c>
      <c r="F5" s="36">
        <v>30816000</v>
      </c>
      <c r="G5" s="36">
        <f t="shared" si="0"/>
        <v>1.3168893406882135E-2</v>
      </c>
      <c r="H5" s="38" t="s">
        <v>63</v>
      </c>
      <c r="J5" s="50" t="s">
        <v>120</v>
      </c>
      <c r="K5" s="79" t="s">
        <v>136</v>
      </c>
    </row>
    <row r="6" spans="1:11">
      <c r="A6" s="36">
        <f t="shared" si="1"/>
        <v>4</v>
      </c>
      <c r="B6" s="36">
        <v>12</v>
      </c>
      <c r="C6" s="36">
        <v>4</v>
      </c>
      <c r="D6" s="36">
        <v>0.17208580615977201</v>
      </c>
      <c r="E6" s="38" t="s">
        <v>61</v>
      </c>
      <c r="F6" s="36">
        <v>32736000</v>
      </c>
      <c r="G6" s="36">
        <f t="shared" si="0"/>
        <v>1.3168893406882135E-2</v>
      </c>
      <c r="H6" s="38" t="s">
        <v>63</v>
      </c>
      <c r="J6" s="50" t="s">
        <v>121</v>
      </c>
      <c r="K6" s="59">
        <v>5</v>
      </c>
    </row>
    <row r="7" spans="1:11">
      <c r="A7" s="36">
        <f t="shared" si="1"/>
        <v>5</v>
      </c>
      <c r="B7" s="36">
        <v>12</v>
      </c>
      <c r="C7" s="36">
        <v>4</v>
      </c>
      <c r="D7" s="36">
        <v>0.17208580615977201</v>
      </c>
      <c r="E7" s="38" t="s">
        <v>61</v>
      </c>
      <c r="F7" s="36">
        <v>30022000</v>
      </c>
      <c r="G7" s="36">
        <f t="shared" si="0"/>
        <v>1.3168893406882135E-2</v>
      </c>
      <c r="H7" s="38" t="s">
        <v>63</v>
      </c>
      <c r="J7" s="50" t="s">
        <v>122</v>
      </c>
      <c r="K7" s="79" t="s">
        <v>169</v>
      </c>
    </row>
    <row r="8" spans="1:11">
      <c r="A8" s="36">
        <f t="shared" si="1"/>
        <v>6</v>
      </c>
      <c r="B8" s="36">
        <v>12</v>
      </c>
      <c r="C8" s="36">
        <v>4</v>
      </c>
      <c r="D8" s="36">
        <v>0.17208580615977201</v>
      </c>
      <c r="E8" s="38" t="s">
        <v>61</v>
      </c>
      <c r="F8" s="36">
        <v>31908000</v>
      </c>
      <c r="G8" s="36">
        <f t="shared" si="0"/>
        <v>1.3168893406882135E-2</v>
      </c>
      <c r="H8" s="38" t="s">
        <v>63</v>
      </c>
      <c r="J8" s="50" t="s">
        <v>124</v>
      </c>
      <c r="K8" s="79" t="s">
        <v>125</v>
      </c>
    </row>
    <row r="9" spans="1:11">
      <c r="A9" s="36">
        <f t="shared" si="1"/>
        <v>7</v>
      </c>
      <c r="B9" s="36">
        <v>12</v>
      </c>
      <c r="C9" s="36">
        <v>4</v>
      </c>
      <c r="D9" s="36">
        <v>0.17208580615977201</v>
      </c>
      <c r="E9" s="38" t="s">
        <v>61</v>
      </c>
      <c r="F9" s="36">
        <v>30818000</v>
      </c>
      <c r="G9" s="36">
        <f t="shared" si="0"/>
        <v>1.3168893406882135E-2</v>
      </c>
      <c r="H9" s="38" t="s">
        <v>63</v>
      </c>
      <c r="J9" s="50" t="s">
        <v>126</v>
      </c>
      <c r="K9" s="79" t="s">
        <v>127</v>
      </c>
    </row>
    <row r="10" spans="1:11">
      <c r="A10" s="36">
        <f t="shared" si="1"/>
        <v>8</v>
      </c>
      <c r="B10" s="36">
        <v>12</v>
      </c>
      <c r="C10" s="36">
        <v>4</v>
      </c>
      <c r="D10" s="36">
        <v>0.17208580615977201</v>
      </c>
      <c r="E10" s="38" t="s">
        <v>61</v>
      </c>
      <c r="F10" s="44">
        <v>33460000</v>
      </c>
      <c r="G10" s="36">
        <f t="shared" si="0"/>
        <v>1.3168893406882135E-2</v>
      </c>
      <c r="H10" s="38" t="s">
        <v>63</v>
      </c>
      <c r="J10" s="50" t="s">
        <v>128</v>
      </c>
      <c r="K10" s="59">
        <v>0.4</v>
      </c>
    </row>
    <row r="11" spans="1:11">
      <c r="A11" s="36">
        <f t="shared" si="1"/>
        <v>9</v>
      </c>
      <c r="B11" s="36">
        <v>12</v>
      </c>
      <c r="C11" s="36">
        <v>4</v>
      </c>
      <c r="D11" s="36">
        <v>0.17208580615977201</v>
      </c>
      <c r="E11" s="38" t="s">
        <v>61</v>
      </c>
      <c r="F11" s="36">
        <v>32116000</v>
      </c>
      <c r="G11" s="36">
        <f t="shared" si="0"/>
        <v>1.3168893406882135E-2</v>
      </c>
      <c r="H11" s="38" t="s">
        <v>63</v>
      </c>
      <c r="J11" s="50"/>
      <c r="K11" s="59"/>
    </row>
    <row r="12" spans="1:11">
      <c r="A12" s="36">
        <f t="shared" si="1"/>
        <v>10</v>
      </c>
      <c r="B12" s="36">
        <v>12</v>
      </c>
      <c r="C12" s="36">
        <v>4</v>
      </c>
      <c r="D12" s="36">
        <v>0.17208580615977201</v>
      </c>
      <c r="E12" s="38" t="s">
        <v>61</v>
      </c>
      <c r="F12" s="36">
        <v>31356000</v>
      </c>
      <c r="G12" s="36">
        <f t="shared" si="0"/>
        <v>1.3168893406882135E-2</v>
      </c>
      <c r="H12" s="38" t="s">
        <v>63</v>
      </c>
      <c r="J12" s="50"/>
      <c r="K12" s="59"/>
    </row>
    <row r="13" spans="1:11">
      <c r="A13" s="36">
        <f t="shared" si="1"/>
        <v>11</v>
      </c>
      <c r="B13" s="36">
        <v>12</v>
      </c>
      <c r="C13" s="36">
        <v>4</v>
      </c>
      <c r="D13" s="36">
        <v>0.17208580615977201</v>
      </c>
      <c r="E13" s="38" t="s">
        <v>61</v>
      </c>
      <c r="F13" s="36">
        <v>31912000</v>
      </c>
      <c r="G13" s="36">
        <f t="shared" si="0"/>
        <v>1.3168893406882135E-2</v>
      </c>
      <c r="H13" s="38" t="s">
        <v>63</v>
      </c>
      <c r="J13" s="50"/>
      <c r="K13" s="59"/>
    </row>
    <row r="14" spans="1:11">
      <c r="A14" s="36">
        <f t="shared" si="1"/>
        <v>12</v>
      </c>
      <c r="B14" s="36">
        <v>12</v>
      </c>
      <c r="C14" s="36">
        <v>4</v>
      </c>
      <c r="D14" s="36">
        <v>0.17208580615977201</v>
      </c>
      <c r="E14" s="38" t="s">
        <v>61</v>
      </c>
      <c r="F14" s="36">
        <v>30812000</v>
      </c>
      <c r="G14" s="36">
        <f t="shared" si="0"/>
        <v>1.3168893406882135E-2</v>
      </c>
      <c r="H14" s="38" t="s">
        <v>63</v>
      </c>
      <c r="J14" s="50" t="s">
        <v>129</v>
      </c>
      <c r="K14" s="59"/>
    </row>
    <row r="15" spans="1:11">
      <c r="A15" s="36">
        <f t="shared" si="1"/>
        <v>13</v>
      </c>
      <c r="B15" s="36">
        <v>12</v>
      </c>
      <c r="C15" s="36">
        <v>4</v>
      </c>
      <c r="D15" s="36">
        <v>0.171713916716148</v>
      </c>
      <c r="E15" s="38" t="s">
        <v>61</v>
      </c>
      <c r="F15" s="36">
        <v>34322000</v>
      </c>
      <c r="G15" s="36">
        <f t="shared" si="0"/>
        <v>1.0979364680053748E-2</v>
      </c>
      <c r="H15" s="38" t="s">
        <v>63</v>
      </c>
      <c r="J15" s="50" t="s">
        <v>39</v>
      </c>
      <c r="K15" s="59" t="s">
        <v>131</v>
      </c>
    </row>
    <row r="16" spans="1:11">
      <c r="A16" s="36">
        <f t="shared" si="1"/>
        <v>14</v>
      </c>
      <c r="B16" s="36">
        <v>12</v>
      </c>
      <c r="C16" s="36">
        <v>4</v>
      </c>
      <c r="D16" s="36">
        <v>0.17208580615977201</v>
      </c>
      <c r="E16" s="38" t="s">
        <v>61</v>
      </c>
      <c r="F16" s="36">
        <v>30732000</v>
      </c>
      <c r="G16" s="36">
        <f t="shared" si="0"/>
        <v>1.3168893406882135E-2</v>
      </c>
      <c r="H16" s="38" t="s">
        <v>63</v>
      </c>
      <c r="J16" s="50" t="s">
        <v>132</v>
      </c>
      <c r="K16" s="59">
        <v>100</v>
      </c>
    </row>
    <row r="17" spans="1:11">
      <c r="A17" s="36">
        <f t="shared" si="1"/>
        <v>15</v>
      </c>
      <c r="B17" s="36">
        <v>12</v>
      </c>
      <c r="C17" s="36">
        <v>4</v>
      </c>
      <c r="D17" s="36">
        <v>0.17208580615977201</v>
      </c>
      <c r="E17" s="38" t="s">
        <v>61</v>
      </c>
      <c r="F17" s="44">
        <v>31172000</v>
      </c>
      <c r="G17" s="36">
        <f t="shared" si="0"/>
        <v>1.3168893406882135E-2</v>
      </c>
      <c r="H17" s="38" t="s">
        <v>63</v>
      </c>
      <c r="J17" s="52"/>
      <c r="K17" s="48"/>
    </row>
    <row r="18" spans="1:11">
      <c r="A18" s="36">
        <f t="shared" si="1"/>
        <v>16</v>
      </c>
      <c r="B18" s="36">
        <v>12</v>
      </c>
      <c r="C18" s="36">
        <v>4</v>
      </c>
      <c r="D18" s="36">
        <v>0.17208580615977201</v>
      </c>
      <c r="E18" s="38" t="s">
        <v>61</v>
      </c>
      <c r="F18" s="36">
        <v>31658000</v>
      </c>
      <c r="G18" s="36">
        <f t="shared" si="0"/>
        <v>1.3168893406882135E-2</v>
      </c>
      <c r="H18" s="38" t="s">
        <v>63</v>
      </c>
      <c r="J18" s="50"/>
      <c r="K18" s="59"/>
    </row>
    <row r="19" spans="1:11">
      <c r="A19" s="36">
        <f t="shared" si="1"/>
        <v>17</v>
      </c>
      <c r="B19" s="36">
        <v>12</v>
      </c>
      <c r="C19" s="36">
        <v>4</v>
      </c>
      <c r="D19" s="36">
        <v>0.17208580615977201</v>
      </c>
      <c r="E19" s="38" t="s">
        <v>61</v>
      </c>
      <c r="F19" s="36">
        <v>37418000</v>
      </c>
      <c r="G19" s="36">
        <f t="shared" si="0"/>
        <v>1.3168893406882135E-2</v>
      </c>
      <c r="H19" s="38" t="s">
        <v>63</v>
      </c>
      <c r="J19" s="50"/>
      <c r="K19" s="59"/>
    </row>
    <row r="20" spans="1:11">
      <c r="A20" s="36">
        <f t="shared" si="1"/>
        <v>18</v>
      </c>
      <c r="B20" s="36">
        <v>12</v>
      </c>
      <c r="C20" s="36">
        <v>4</v>
      </c>
      <c r="D20" s="36">
        <v>0.17208580615977201</v>
      </c>
      <c r="E20" s="38" t="s">
        <v>61</v>
      </c>
      <c r="F20" s="36">
        <v>32866000</v>
      </c>
      <c r="G20" s="36">
        <f t="shared" si="0"/>
        <v>1.3168893406882135E-2</v>
      </c>
      <c r="H20" s="38" t="s">
        <v>63</v>
      </c>
      <c r="J20" s="50"/>
      <c r="K20" s="59"/>
    </row>
    <row r="21" spans="1:11">
      <c r="A21" s="36">
        <f t="shared" si="1"/>
        <v>19</v>
      </c>
      <c r="B21" s="36">
        <v>12</v>
      </c>
      <c r="C21" s="36">
        <v>4</v>
      </c>
      <c r="D21" s="36">
        <v>0.171713916716148</v>
      </c>
      <c r="E21" s="38" t="s">
        <v>61</v>
      </c>
      <c r="F21" s="36">
        <v>31870000</v>
      </c>
      <c r="G21" s="36">
        <f t="shared" si="0"/>
        <v>1.0979364680053748E-2</v>
      </c>
      <c r="H21" s="38" t="s">
        <v>63</v>
      </c>
      <c r="J21" s="50" t="s">
        <v>133</v>
      </c>
      <c r="K21" s="59"/>
    </row>
    <row r="22" spans="1:11">
      <c r="A22" s="36">
        <f t="shared" si="1"/>
        <v>20</v>
      </c>
      <c r="B22" s="36">
        <v>12</v>
      </c>
      <c r="C22" s="36">
        <v>4</v>
      </c>
      <c r="D22" s="36">
        <v>0.17208580615977201</v>
      </c>
      <c r="E22" s="38" t="s">
        <v>61</v>
      </c>
      <c r="F22" s="36">
        <v>34316000</v>
      </c>
      <c r="G22" s="36">
        <f t="shared" si="0"/>
        <v>1.3168893406882135E-2</v>
      </c>
      <c r="H22" s="38" t="s">
        <v>63</v>
      </c>
      <c r="J22" s="50" t="s">
        <v>37</v>
      </c>
      <c r="K22" s="59">
        <v>1000</v>
      </c>
    </row>
    <row r="23" spans="1:11">
      <c r="A23" s="36">
        <f t="shared" si="1"/>
        <v>21</v>
      </c>
      <c r="B23" s="36">
        <v>12</v>
      </c>
      <c r="C23" s="36">
        <v>4</v>
      </c>
      <c r="D23" s="36">
        <v>0.17208580615977201</v>
      </c>
      <c r="E23" s="38" t="s">
        <v>61</v>
      </c>
      <c r="F23" s="36">
        <v>36266000</v>
      </c>
      <c r="G23" s="36">
        <f t="shared" si="0"/>
        <v>1.3168893406882135E-2</v>
      </c>
      <c r="H23" s="38" t="s">
        <v>63</v>
      </c>
      <c r="J23" s="68" t="s">
        <v>135</v>
      </c>
      <c r="K23" s="69">
        <v>3</v>
      </c>
    </row>
    <row r="24" spans="1:11">
      <c r="A24" s="36">
        <f t="shared" si="1"/>
        <v>22</v>
      </c>
      <c r="B24" s="36">
        <v>12</v>
      </c>
      <c r="C24" s="36">
        <v>4</v>
      </c>
      <c r="D24" s="36">
        <v>0.17208580615977201</v>
      </c>
      <c r="E24" s="38" t="s">
        <v>61</v>
      </c>
      <c r="F24" s="36">
        <v>34372000</v>
      </c>
      <c r="G24" s="36">
        <f t="shared" si="0"/>
        <v>1.3168893406882135E-2</v>
      </c>
      <c r="H24" s="38" t="s">
        <v>63</v>
      </c>
    </row>
    <row r="25" spans="1:11">
      <c r="A25" s="36">
        <f t="shared" si="1"/>
        <v>23</v>
      </c>
      <c r="B25" s="36">
        <v>12</v>
      </c>
      <c r="C25" s="36">
        <v>4</v>
      </c>
      <c r="D25" s="36">
        <v>0.17208580615977201</v>
      </c>
      <c r="E25" s="38" t="s">
        <v>61</v>
      </c>
      <c r="F25" s="36">
        <v>32440000</v>
      </c>
      <c r="G25" s="36">
        <f t="shared" si="0"/>
        <v>1.3168893406882135E-2</v>
      </c>
      <c r="H25" s="38" t="s">
        <v>63</v>
      </c>
    </row>
    <row r="26" spans="1:11">
      <c r="A26" s="36">
        <f t="shared" si="1"/>
        <v>24</v>
      </c>
      <c r="B26" s="36">
        <v>12</v>
      </c>
      <c r="C26" s="36">
        <v>4</v>
      </c>
      <c r="D26" s="36">
        <v>0.17208580615977201</v>
      </c>
      <c r="E26" s="38" t="s">
        <v>61</v>
      </c>
      <c r="F26" s="36">
        <v>30164000</v>
      </c>
      <c r="G26" s="36">
        <f t="shared" si="0"/>
        <v>1.3168893406882135E-2</v>
      </c>
      <c r="H26" s="38" t="s">
        <v>63</v>
      </c>
    </row>
    <row r="27" spans="1:11">
      <c r="A27" s="36">
        <f t="shared" si="1"/>
        <v>25</v>
      </c>
      <c r="B27" s="36">
        <v>12</v>
      </c>
      <c r="C27" s="36">
        <v>4</v>
      </c>
      <c r="D27" s="36">
        <v>0.17208580615977201</v>
      </c>
      <c r="E27" s="38" t="s">
        <v>61</v>
      </c>
      <c r="F27" s="36">
        <v>31260000</v>
      </c>
      <c r="G27" s="36">
        <f t="shared" si="0"/>
        <v>1.3168893406882135E-2</v>
      </c>
      <c r="H27" s="38" t="s">
        <v>63</v>
      </c>
    </row>
    <row r="28" spans="1:11">
      <c r="A28" s="36">
        <f t="shared" si="1"/>
        <v>26</v>
      </c>
      <c r="B28" s="36">
        <v>12</v>
      </c>
      <c r="C28" s="36">
        <v>4</v>
      </c>
      <c r="D28" s="36">
        <v>0.17208580615977201</v>
      </c>
      <c r="E28" s="38" t="s">
        <v>61</v>
      </c>
      <c r="F28" s="36">
        <v>31344000</v>
      </c>
      <c r="G28" s="36">
        <f t="shared" si="0"/>
        <v>1.3168893406882135E-2</v>
      </c>
      <c r="H28" s="38" t="s">
        <v>63</v>
      </c>
    </row>
    <row r="29" spans="1:11">
      <c r="A29" s="36">
        <f t="shared" si="1"/>
        <v>27</v>
      </c>
      <c r="B29" s="36">
        <v>12</v>
      </c>
      <c r="C29" s="36">
        <v>4</v>
      </c>
      <c r="D29" s="36">
        <v>0.17208580615977201</v>
      </c>
      <c r="E29" s="38" t="s">
        <v>61</v>
      </c>
      <c r="F29" s="36">
        <v>30570000</v>
      </c>
      <c r="G29" s="36">
        <f t="shared" si="0"/>
        <v>1.3168893406882135E-2</v>
      </c>
      <c r="H29" s="38" t="s">
        <v>63</v>
      </c>
    </row>
    <row r="30" spans="1:11">
      <c r="A30" s="36">
        <f t="shared" si="1"/>
        <v>28</v>
      </c>
      <c r="B30" s="36">
        <v>12</v>
      </c>
      <c r="C30" s="36">
        <v>4</v>
      </c>
      <c r="D30" s="36">
        <v>0.17208580615977201</v>
      </c>
      <c r="E30" s="38" t="s">
        <v>61</v>
      </c>
      <c r="F30" s="36">
        <v>33514000</v>
      </c>
      <c r="G30" s="36">
        <f t="shared" si="0"/>
        <v>1.3168893406882135E-2</v>
      </c>
      <c r="H30" s="38" t="s">
        <v>63</v>
      </c>
    </row>
    <row r="31" spans="1:11">
      <c r="A31" s="36">
        <f t="shared" si="1"/>
        <v>29</v>
      </c>
      <c r="B31" s="36">
        <v>12</v>
      </c>
      <c r="C31" s="36">
        <v>4</v>
      </c>
      <c r="D31" s="36">
        <v>0.17208580615977201</v>
      </c>
      <c r="E31" s="38" t="s">
        <v>61</v>
      </c>
      <c r="F31" s="36">
        <v>31924000</v>
      </c>
      <c r="G31" s="36">
        <f t="shared" si="0"/>
        <v>1.3168893406882135E-2</v>
      </c>
      <c r="H31" s="38" t="s">
        <v>63</v>
      </c>
    </row>
    <row r="32" spans="1:11">
      <c r="A32" s="36">
        <f t="shared" si="1"/>
        <v>30</v>
      </c>
      <c r="B32" s="36">
        <v>12</v>
      </c>
      <c r="C32" s="36">
        <v>4</v>
      </c>
      <c r="D32" s="36">
        <v>0.17208580615977201</v>
      </c>
      <c r="E32" s="38" t="s">
        <v>61</v>
      </c>
      <c r="F32" s="36">
        <v>34510000</v>
      </c>
      <c r="G32" s="36">
        <f t="shared" si="0"/>
        <v>1.3168893406882135E-2</v>
      </c>
      <c r="H32" s="38" t="s">
        <v>63</v>
      </c>
    </row>
    <row r="35" spans="4:7">
      <c r="G35" s="45" t="s">
        <v>55</v>
      </c>
    </row>
    <row r="36" spans="4:7">
      <c r="D36" s="20" t="s">
        <v>137</v>
      </c>
      <c r="G36" s="63">
        <f>AVERAGE(G4:G33)</f>
        <v>1.3017891425721561E-2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opLeftCell="A70" workbookViewId="0">
      <selection activeCell="E80" sqref="E80"/>
    </sheetView>
  </sheetViews>
  <sheetFormatPr defaultRowHeight="16.5"/>
  <cols>
    <col min="18" max="18" width="47.625" customWidth="1"/>
    <col min="19" max="19" width="20.625" customWidth="1"/>
  </cols>
  <sheetData>
    <row r="1" spans="1:19">
      <c r="A1" s="38" t="s">
        <v>66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9">
      <c r="A2" s="36"/>
      <c r="B2" s="103" t="s">
        <v>67</v>
      </c>
      <c r="C2" s="103"/>
      <c r="D2" s="44"/>
      <c r="E2" s="103" t="s">
        <v>68</v>
      </c>
      <c r="F2" s="103"/>
      <c r="G2" s="103"/>
      <c r="H2" s="44"/>
      <c r="I2" s="36"/>
      <c r="J2" s="36"/>
      <c r="K2" s="103" t="s">
        <v>69</v>
      </c>
      <c r="L2" s="103"/>
      <c r="M2" s="103"/>
      <c r="N2" s="36"/>
      <c r="O2" s="36"/>
    </row>
    <row r="3" spans="1:19">
      <c r="A3" s="76" t="s">
        <v>70</v>
      </c>
      <c r="B3" s="76" t="s">
        <v>71</v>
      </c>
      <c r="C3" s="76" t="s">
        <v>72</v>
      </c>
      <c r="D3" s="74"/>
      <c r="E3" s="76" t="s">
        <v>71</v>
      </c>
      <c r="F3" s="76" t="s">
        <v>72</v>
      </c>
      <c r="G3" s="76" t="s">
        <v>73</v>
      </c>
      <c r="H3" s="76"/>
      <c r="I3" s="75" t="s">
        <v>74</v>
      </c>
      <c r="J3" s="36"/>
      <c r="K3" s="76" t="s">
        <v>71</v>
      </c>
      <c r="L3" s="76" t="s">
        <v>72</v>
      </c>
      <c r="M3" s="76" t="s">
        <v>73</v>
      </c>
      <c r="N3" s="78" t="s">
        <v>105</v>
      </c>
      <c r="O3" s="76" t="s">
        <v>75</v>
      </c>
      <c r="R3" s="37" t="s">
        <v>117</v>
      </c>
      <c r="S3" s="44"/>
    </row>
    <row r="4" spans="1:19">
      <c r="A4" s="44">
        <v>1</v>
      </c>
      <c r="B4" s="44">
        <v>15</v>
      </c>
      <c r="C4" s="44">
        <v>2</v>
      </c>
      <c r="D4" s="44"/>
      <c r="E4" s="44">
        <v>13</v>
      </c>
      <c r="F4" s="44">
        <v>3</v>
      </c>
      <c r="G4" s="44">
        <v>0.17139604953624021</v>
      </c>
      <c r="H4" s="44"/>
      <c r="I4" s="44">
        <v>16200</v>
      </c>
      <c r="J4" s="44"/>
      <c r="K4" s="44">
        <v>13</v>
      </c>
      <c r="L4" s="44">
        <v>3</v>
      </c>
      <c r="M4" s="44">
        <v>0.17139604953624021</v>
      </c>
      <c r="N4" s="44"/>
      <c r="O4" s="44">
        <v>2439200</v>
      </c>
      <c r="R4" s="39" t="s">
        <v>118</v>
      </c>
      <c r="S4" s="58">
        <v>100</v>
      </c>
    </row>
    <row r="5" spans="1:19">
      <c r="A5" s="44">
        <v>2</v>
      </c>
      <c r="B5" s="44">
        <v>18</v>
      </c>
      <c r="C5" s="44">
        <v>0</v>
      </c>
      <c r="D5" s="44"/>
      <c r="E5" s="44">
        <v>13</v>
      </c>
      <c r="F5" s="44">
        <v>3</v>
      </c>
      <c r="G5" s="44">
        <v>0.17139604953624021</v>
      </c>
      <c r="H5" s="44"/>
      <c r="I5" s="44">
        <v>16200</v>
      </c>
      <c r="J5" s="44"/>
      <c r="K5" s="44">
        <v>13</v>
      </c>
      <c r="L5" s="44">
        <v>3</v>
      </c>
      <c r="M5" s="44">
        <v>0.17139604953624021</v>
      </c>
      <c r="N5" s="44"/>
      <c r="O5" s="44">
        <v>4890800</v>
      </c>
      <c r="R5" s="50" t="s">
        <v>119</v>
      </c>
      <c r="S5" s="59">
        <v>30000000</v>
      </c>
    </row>
    <row r="6" spans="1:19">
      <c r="A6" s="44">
        <v>3</v>
      </c>
      <c r="B6" s="44">
        <v>14</v>
      </c>
      <c r="C6" s="44">
        <v>0</v>
      </c>
      <c r="D6" s="44"/>
      <c r="E6" s="44">
        <v>12</v>
      </c>
      <c r="F6" s="44">
        <v>4</v>
      </c>
      <c r="G6" s="44">
        <v>0.17098345051117114</v>
      </c>
      <c r="H6" s="44"/>
      <c r="I6" s="44">
        <v>48600</v>
      </c>
      <c r="J6" s="44"/>
      <c r="K6" s="44">
        <v>12</v>
      </c>
      <c r="L6" s="44">
        <v>4</v>
      </c>
      <c r="M6" s="44">
        <v>0.17098345051117114</v>
      </c>
      <c r="N6" s="44"/>
      <c r="O6" s="44">
        <v>10674400</v>
      </c>
      <c r="R6" s="50" t="s">
        <v>120</v>
      </c>
      <c r="S6" s="79" t="s">
        <v>136</v>
      </c>
    </row>
    <row r="7" spans="1:19">
      <c r="A7" s="44">
        <v>4</v>
      </c>
      <c r="B7" s="44">
        <v>10</v>
      </c>
      <c r="C7" s="44">
        <v>6</v>
      </c>
      <c r="D7" s="44"/>
      <c r="E7" s="44">
        <v>12</v>
      </c>
      <c r="F7" s="44">
        <v>4</v>
      </c>
      <c r="G7" s="44">
        <v>0.17098345051117114</v>
      </c>
      <c r="H7" s="44"/>
      <c r="I7" s="44">
        <v>48600</v>
      </c>
      <c r="J7" s="44"/>
      <c r="K7" s="44">
        <v>12</v>
      </c>
      <c r="L7" s="44">
        <v>4</v>
      </c>
      <c r="M7" s="44">
        <v>0.17098345051117114</v>
      </c>
      <c r="N7" s="44"/>
      <c r="O7" s="44">
        <v>15558800</v>
      </c>
      <c r="R7" s="50" t="s">
        <v>121</v>
      </c>
      <c r="S7" s="59">
        <v>6</v>
      </c>
    </row>
    <row r="8" spans="1:19">
      <c r="A8" s="44">
        <v>5</v>
      </c>
      <c r="B8" s="44">
        <v>16</v>
      </c>
      <c r="C8" s="44">
        <v>1</v>
      </c>
      <c r="D8" s="44"/>
      <c r="E8" s="44">
        <v>13</v>
      </c>
      <c r="F8" s="44">
        <v>3</v>
      </c>
      <c r="G8" s="44">
        <v>0.17205606475939406</v>
      </c>
      <c r="H8" s="44"/>
      <c r="I8" s="44">
        <v>48600</v>
      </c>
      <c r="J8" s="44"/>
      <c r="K8" s="44">
        <v>12</v>
      </c>
      <c r="L8" s="44">
        <v>4</v>
      </c>
      <c r="M8" s="44">
        <v>0.17098345051117114</v>
      </c>
      <c r="N8" s="44"/>
      <c r="O8" s="44">
        <v>19033200</v>
      </c>
      <c r="R8" s="50" t="s">
        <v>122</v>
      </c>
      <c r="S8" s="79" t="s">
        <v>123</v>
      </c>
    </row>
    <row r="9" spans="1:19">
      <c r="A9" s="44">
        <v>6</v>
      </c>
      <c r="B9" s="44">
        <v>10</v>
      </c>
      <c r="C9" s="44">
        <v>6</v>
      </c>
      <c r="D9" s="44"/>
      <c r="E9" s="44">
        <v>12</v>
      </c>
      <c r="F9" s="44">
        <v>4</v>
      </c>
      <c r="G9" s="44">
        <v>0.17098345051117114</v>
      </c>
      <c r="H9" s="44"/>
      <c r="I9" s="44">
        <v>48600</v>
      </c>
      <c r="J9" s="44"/>
      <c r="K9" s="44">
        <v>12</v>
      </c>
      <c r="L9" s="44">
        <v>4</v>
      </c>
      <c r="M9" s="44">
        <v>0.17098345051117114</v>
      </c>
      <c r="N9" s="44"/>
      <c r="O9" s="44">
        <v>23917600</v>
      </c>
      <c r="R9" s="50" t="s">
        <v>124</v>
      </c>
      <c r="S9" s="79" t="s">
        <v>125</v>
      </c>
    </row>
    <row r="10" spans="1:19">
      <c r="A10" s="44">
        <v>7</v>
      </c>
      <c r="B10" s="44">
        <v>14</v>
      </c>
      <c r="C10" s="44">
        <v>2</v>
      </c>
      <c r="D10" s="44"/>
      <c r="E10" s="44">
        <v>12</v>
      </c>
      <c r="F10" s="44">
        <v>4</v>
      </c>
      <c r="G10" s="44">
        <v>0.17098345051117114</v>
      </c>
      <c r="H10" s="44"/>
      <c r="I10" s="44">
        <v>48600</v>
      </c>
      <c r="J10" s="44"/>
      <c r="K10" s="44">
        <v>12</v>
      </c>
      <c r="L10" s="44">
        <v>4</v>
      </c>
      <c r="M10" s="44">
        <v>0.17098345051117114</v>
      </c>
      <c r="N10" s="44"/>
      <c r="O10" s="44">
        <v>28667200</v>
      </c>
      <c r="R10" s="50" t="s">
        <v>126</v>
      </c>
      <c r="S10" s="79" t="s">
        <v>127</v>
      </c>
    </row>
    <row r="11" spans="1:19">
      <c r="A11" s="44">
        <v>8</v>
      </c>
      <c r="B11" s="44">
        <v>16</v>
      </c>
      <c r="C11" s="44">
        <v>0</v>
      </c>
      <c r="D11" s="44"/>
      <c r="E11" s="44">
        <v>13</v>
      </c>
      <c r="F11" s="44">
        <v>3</v>
      </c>
      <c r="G11" s="44">
        <v>0.17205606475939406</v>
      </c>
      <c r="H11" s="44"/>
      <c r="I11" s="44">
        <v>48600</v>
      </c>
      <c r="J11" s="44"/>
      <c r="K11" s="44">
        <v>12</v>
      </c>
      <c r="L11" s="44">
        <v>4</v>
      </c>
      <c r="M11" s="44">
        <v>0.17098345051117114</v>
      </c>
      <c r="N11" s="45" t="s">
        <v>106</v>
      </c>
      <c r="O11" s="44">
        <v>32142400</v>
      </c>
      <c r="R11" s="50" t="s">
        <v>128</v>
      </c>
      <c r="S11" s="59">
        <v>0.4</v>
      </c>
    </row>
    <row r="12" spans="1:19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36"/>
      <c r="O12" s="44"/>
      <c r="R12" s="50"/>
      <c r="S12" s="59"/>
    </row>
    <row r="13" spans="1:19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R13" s="50"/>
      <c r="S13" s="59"/>
    </row>
    <row r="14" spans="1:19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R14" s="50"/>
      <c r="S14" s="59"/>
    </row>
    <row r="15" spans="1:19">
      <c r="A15" s="38" t="s">
        <v>76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R15" s="50" t="s">
        <v>129</v>
      </c>
      <c r="S15" s="59"/>
    </row>
    <row r="16" spans="1:19">
      <c r="A16" s="36"/>
      <c r="B16" s="103" t="s">
        <v>67</v>
      </c>
      <c r="C16" s="103"/>
      <c r="D16" s="44"/>
      <c r="E16" s="103" t="s">
        <v>68</v>
      </c>
      <c r="F16" s="103"/>
      <c r="G16" s="103"/>
      <c r="H16" s="44"/>
      <c r="I16" s="36"/>
      <c r="J16" s="36"/>
      <c r="K16" s="103" t="s">
        <v>69</v>
      </c>
      <c r="L16" s="103"/>
      <c r="M16" s="103"/>
      <c r="N16" s="36"/>
      <c r="O16" s="36"/>
      <c r="R16" s="50" t="s">
        <v>130</v>
      </c>
      <c r="S16" s="59" t="s">
        <v>131</v>
      </c>
    </row>
    <row r="17" spans="1:19">
      <c r="A17" s="76" t="s">
        <v>70</v>
      </c>
      <c r="B17" s="76" t="s">
        <v>71</v>
      </c>
      <c r="C17" s="76" t="s">
        <v>72</v>
      </c>
      <c r="D17" s="74"/>
      <c r="E17" s="76" t="s">
        <v>71</v>
      </c>
      <c r="F17" s="76" t="s">
        <v>72</v>
      </c>
      <c r="G17" s="76" t="s">
        <v>73</v>
      </c>
      <c r="H17" s="76"/>
      <c r="I17" s="75" t="s">
        <v>74</v>
      </c>
      <c r="J17" s="36"/>
      <c r="K17" s="76" t="s">
        <v>71</v>
      </c>
      <c r="L17" s="76" t="s">
        <v>72</v>
      </c>
      <c r="M17" s="76" t="s">
        <v>73</v>
      </c>
      <c r="N17" s="75"/>
      <c r="O17" s="76" t="s">
        <v>75</v>
      </c>
      <c r="R17" s="50" t="s">
        <v>132</v>
      </c>
      <c r="S17" s="59">
        <v>100</v>
      </c>
    </row>
    <row r="18" spans="1:19">
      <c r="A18" s="44">
        <v>1</v>
      </c>
      <c r="B18" s="44">
        <v>15</v>
      </c>
      <c r="C18" s="44">
        <v>0</v>
      </c>
      <c r="D18" s="44"/>
      <c r="E18" s="44">
        <v>13</v>
      </c>
      <c r="F18" s="44">
        <v>3</v>
      </c>
      <c r="G18" s="44">
        <v>0.17139604953624021</v>
      </c>
      <c r="H18" s="44"/>
      <c r="I18" s="44">
        <v>16200</v>
      </c>
      <c r="J18" s="44"/>
      <c r="K18" s="44">
        <v>13</v>
      </c>
      <c r="L18" s="44">
        <v>3</v>
      </c>
      <c r="M18" s="44">
        <v>0.17139604953624021</v>
      </c>
      <c r="N18" s="36"/>
      <c r="O18" s="44">
        <v>2450400</v>
      </c>
      <c r="R18" s="52"/>
      <c r="S18" s="48"/>
    </row>
    <row r="19" spans="1:19">
      <c r="A19" s="44">
        <v>2</v>
      </c>
      <c r="B19" s="44">
        <v>17</v>
      </c>
      <c r="C19" s="44">
        <v>0</v>
      </c>
      <c r="D19" s="44"/>
      <c r="E19" s="44">
        <v>13</v>
      </c>
      <c r="F19" s="44">
        <v>3</v>
      </c>
      <c r="G19" s="44">
        <v>0.17139604953624021</v>
      </c>
      <c r="H19" s="44"/>
      <c r="I19" s="44">
        <v>16200</v>
      </c>
      <c r="J19" s="44"/>
      <c r="K19" s="44">
        <v>13</v>
      </c>
      <c r="L19" s="44">
        <v>3</v>
      </c>
      <c r="M19" s="44">
        <v>0.17139604953624021</v>
      </c>
      <c r="N19" s="36"/>
      <c r="O19" s="44">
        <v>4901600</v>
      </c>
      <c r="R19" s="50"/>
      <c r="S19" s="59"/>
    </row>
    <row r="20" spans="1:19">
      <c r="A20" s="44">
        <v>3</v>
      </c>
      <c r="B20" s="44">
        <v>8</v>
      </c>
      <c r="C20" s="44">
        <v>3</v>
      </c>
      <c r="D20" s="44"/>
      <c r="E20" s="44">
        <v>12</v>
      </c>
      <c r="F20" s="44">
        <v>4</v>
      </c>
      <c r="G20" s="44">
        <v>0.17098345051117114</v>
      </c>
      <c r="H20" s="44"/>
      <c r="I20" s="44">
        <v>48600</v>
      </c>
      <c r="J20" s="44"/>
      <c r="K20" s="44">
        <v>12</v>
      </c>
      <c r="L20" s="44">
        <v>4</v>
      </c>
      <c r="M20" s="44">
        <v>0.17098345051117114</v>
      </c>
      <c r="N20" s="36"/>
      <c r="O20" s="44">
        <v>10796400</v>
      </c>
      <c r="R20" s="50"/>
      <c r="S20" s="59"/>
    </row>
    <row r="21" spans="1:19">
      <c r="A21" s="44">
        <v>4</v>
      </c>
      <c r="B21" s="44">
        <v>19</v>
      </c>
      <c r="C21" s="44">
        <v>0</v>
      </c>
      <c r="D21" s="44"/>
      <c r="E21" s="44">
        <v>19</v>
      </c>
      <c r="F21" s="44">
        <v>0</v>
      </c>
      <c r="G21" s="44">
        <v>1</v>
      </c>
      <c r="H21" s="44"/>
      <c r="I21" s="44">
        <v>48600</v>
      </c>
      <c r="J21" s="44"/>
      <c r="K21" s="44">
        <v>12</v>
      </c>
      <c r="L21" s="44">
        <v>4</v>
      </c>
      <c r="M21" s="44">
        <v>0.17098345051117114</v>
      </c>
      <c r="N21" s="36"/>
      <c r="O21" s="44">
        <v>11111600</v>
      </c>
      <c r="R21" s="50"/>
      <c r="S21" s="59"/>
    </row>
    <row r="22" spans="1:19">
      <c r="A22" s="44">
        <v>5</v>
      </c>
      <c r="B22" s="44">
        <v>7</v>
      </c>
      <c r="C22" s="44">
        <v>7</v>
      </c>
      <c r="D22" s="44"/>
      <c r="E22" s="44">
        <v>12</v>
      </c>
      <c r="F22" s="44">
        <v>4</v>
      </c>
      <c r="G22" s="44">
        <v>0.17098345051117114</v>
      </c>
      <c r="H22" s="44"/>
      <c r="I22" s="44">
        <v>48600</v>
      </c>
      <c r="J22" s="44"/>
      <c r="K22" s="44">
        <v>12</v>
      </c>
      <c r="L22" s="44">
        <v>4</v>
      </c>
      <c r="M22" s="44">
        <v>0.17098345051117114</v>
      </c>
      <c r="N22" s="36"/>
      <c r="O22" s="44">
        <v>15989600</v>
      </c>
      <c r="R22" s="50" t="s">
        <v>133</v>
      </c>
      <c r="S22" s="59"/>
    </row>
    <row r="23" spans="1:19">
      <c r="A23" s="44">
        <v>6</v>
      </c>
      <c r="B23" s="44">
        <v>13</v>
      </c>
      <c r="C23" s="44">
        <v>3</v>
      </c>
      <c r="D23" s="44"/>
      <c r="E23" s="44">
        <v>12</v>
      </c>
      <c r="F23" s="44">
        <v>4</v>
      </c>
      <c r="G23" s="44">
        <v>0.17098345051117114</v>
      </c>
      <c r="H23" s="44"/>
      <c r="I23" s="44">
        <v>48600</v>
      </c>
      <c r="J23" s="44"/>
      <c r="K23" s="44">
        <v>12</v>
      </c>
      <c r="L23" s="44">
        <v>4</v>
      </c>
      <c r="M23" s="44">
        <v>0.17098345051117114</v>
      </c>
      <c r="N23" s="36"/>
      <c r="O23" s="44">
        <v>20730000</v>
      </c>
      <c r="R23" s="50" t="s">
        <v>134</v>
      </c>
      <c r="S23" s="59">
        <v>200</v>
      </c>
    </row>
    <row r="24" spans="1:19">
      <c r="A24" s="44">
        <v>7</v>
      </c>
      <c r="B24" s="44">
        <v>17</v>
      </c>
      <c r="C24" s="44">
        <v>0</v>
      </c>
      <c r="D24" s="44"/>
      <c r="E24" s="44">
        <v>13</v>
      </c>
      <c r="F24" s="44">
        <v>3</v>
      </c>
      <c r="G24" s="44">
        <v>0.17205606475939406</v>
      </c>
      <c r="H24" s="44"/>
      <c r="I24" s="44">
        <v>48600</v>
      </c>
      <c r="J24" s="44"/>
      <c r="K24" s="44">
        <v>12</v>
      </c>
      <c r="L24" s="44">
        <v>4</v>
      </c>
      <c r="M24" s="44">
        <v>0.17098345051117114</v>
      </c>
      <c r="N24" s="36"/>
      <c r="O24" s="44">
        <v>24206000</v>
      </c>
      <c r="R24" s="68" t="s">
        <v>135</v>
      </c>
      <c r="S24" s="69">
        <v>3</v>
      </c>
    </row>
    <row r="25" spans="1:19">
      <c r="A25" s="44">
        <v>8</v>
      </c>
      <c r="B25" s="44">
        <v>15</v>
      </c>
      <c r="C25" s="44">
        <v>1</v>
      </c>
      <c r="D25" s="44"/>
      <c r="E25" s="44">
        <v>13</v>
      </c>
      <c r="F25" s="44">
        <v>3</v>
      </c>
      <c r="G25" s="44">
        <v>0.17205606475939406</v>
      </c>
      <c r="H25" s="44"/>
      <c r="I25" s="44">
        <v>48600</v>
      </c>
      <c r="J25" s="44"/>
      <c r="K25" s="44">
        <v>12</v>
      </c>
      <c r="L25" s="44">
        <v>4</v>
      </c>
      <c r="M25" s="44">
        <v>0.17098345051117114</v>
      </c>
      <c r="N25" s="36"/>
      <c r="O25" s="44">
        <v>27670400</v>
      </c>
    </row>
    <row r="26" spans="1:19">
      <c r="A26" s="44">
        <v>9</v>
      </c>
      <c r="B26" s="44">
        <v>10</v>
      </c>
      <c r="C26" s="44">
        <v>3</v>
      </c>
      <c r="D26" s="44"/>
      <c r="E26" s="44">
        <v>12</v>
      </c>
      <c r="F26" s="44">
        <v>4</v>
      </c>
      <c r="G26" s="44">
        <v>0.17098345051117114</v>
      </c>
      <c r="H26" s="44"/>
      <c r="I26" s="44">
        <v>48600</v>
      </c>
      <c r="J26" s="44"/>
      <c r="K26" s="44">
        <v>12</v>
      </c>
      <c r="L26" s="44">
        <v>4</v>
      </c>
      <c r="M26" s="44">
        <v>0.17098345051117114</v>
      </c>
      <c r="N26" s="45" t="s">
        <v>106</v>
      </c>
      <c r="O26" s="44">
        <v>32459200</v>
      </c>
    </row>
    <row r="27" spans="1:19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9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9">
      <c r="A29" s="38" t="s">
        <v>77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9">
      <c r="A30" s="36"/>
      <c r="B30" s="103" t="s">
        <v>67</v>
      </c>
      <c r="C30" s="103"/>
      <c r="D30" s="44"/>
      <c r="E30" s="103" t="s">
        <v>68</v>
      </c>
      <c r="F30" s="103"/>
      <c r="G30" s="103"/>
      <c r="H30" s="44"/>
      <c r="I30" s="36"/>
      <c r="J30" s="36"/>
      <c r="K30" s="103" t="s">
        <v>69</v>
      </c>
      <c r="L30" s="103"/>
      <c r="M30" s="103"/>
      <c r="N30" s="36"/>
      <c r="O30" s="36"/>
    </row>
    <row r="31" spans="1:19">
      <c r="A31" s="76" t="s">
        <v>70</v>
      </c>
      <c r="B31" s="76" t="s">
        <v>71</v>
      </c>
      <c r="C31" s="76" t="s">
        <v>72</v>
      </c>
      <c r="D31" s="74"/>
      <c r="E31" s="76" t="s">
        <v>71</v>
      </c>
      <c r="F31" s="76" t="s">
        <v>72</v>
      </c>
      <c r="G31" s="76" t="s">
        <v>73</v>
      </c>
      <c r="H31" s="76"/>
      <c r="I31" s="75" t="s">
        <v>74</v>
      </c>
      <c r="J31" s="36"/>
      <c r="K31" s="76" t="s">
        <v>71</v>
      </c>
      <c r="L31" s="76" t="s">
        <v>72</v>
      </c>
      <c r="M31" s="76" t="s">
        <v>73</v>
      </c>
      <c r="N31" s="75"/>
      <c r="O31" s="76" t="s">
        <v>75</v>
      </c>
    </row>
    <row r="32" spans="1:19">
      <c r="A32" s="36">
        <v>1</v>
      </c>
      <c r="B32" s="36">
        <v>12</v>
      </c>
      <c r="C32" s="36">
        <v>1</v>
      </c>
      <c r="D32" s="36"/>
      <c r="E32" s="36">
        <v>12</v>
      </c>
      <c r="F32" s="36">
        <v>4</v>
      </c>
      <c r="G32" s="36">
        <v>0.17098345100000001</v>
      </c>
      <c r="H32" s="36"/>
      <c r="I32" s="36">
        <v>48600</v>
      </c>
      <c r="J32" s="36"/>
      <c r="K32" s="36">
        <v>12</v>
      </c>
      <c r="L32" s="36">
        <v>4</v>
      </c>
      <c r="M32" s="36">
        <v>0.17098345100000001</v>
      </c>
      <c r="N32" s="36"/>
      <c r="O32" s="36">
        <v>4732800</v>
      </c>
    </row>
    <row r="33" spans="1:15">
      <c r="A33" s="36">
        <v>2</v>
      </c>
      <c r="B33" s="36">
        <v>11</v>
      </c>
      <c r="C33" s="36">
        <v>0</v>
      </c>
      <c r="D33" s="36"/>
      <c r="E33" s="36">
        <v>12</v>
      </c>
      <c r="F33" s="36">
        <v>4</v>
      </c>
      <c r="G33" s="36">
        <v>0.17098345100000001</v>
      </c>
      <c r="H33" s="36"/>
      <c r="I33" s="36">
        <v>48600</v>
      </c>
      <c r="J33" s="36"/>
      <c r="K33" s="36">
        <v>12</v>
      </c>
      <c r="L33" s="36">
        <v>4</v>
      </c>
      <c r="M33" s="36">
        <v>0.17098345100000001</v>
      </c>
      <c r="N33" s="36"/>
      <c r="O33" s="36">
        <v>9491600</v>
      </c>
    </row>
    <row r="34" spans="1:15">
      <c r="A34" s="36">
        <v>3</v>
      </c>
      <c r="B34" s="36">
        <v>14</v>
      </c>
      <c r="C34" s="36">
        <v>3</v>
      </c>
      <c r="D34" s="36"/>
      <c r="E34" s="36">
        <v>12</v>
      </c>
      <c r="F34" s="36">
        <v>4</v>
      </c>
      <c r="G34" s="36">
        <v>0.17098345100000001</v>
      </c>
      <c r="H34" s="36"/>
      <c r="I34" s="36">
        <v>48600</v>
      </c>
      <c r="J34" s="36"/>
      <c r="K34" s="36">
        <v>12</v>
      </c>
      <c r="L34" s="36">
        <v>4</v>
      </c>
      <c r="M34" s="36">
        <v>0.17098345100000001</v>
      </c>
      <c r="N34" s="36"/>
      <c r="O34" s="36">
        <v>14236800</v>
      </c>
    </row>
    <row r="35" spans="1:15">
      <c r="A35" s="36">
        <v>4</v>
      </c>
      <c r="B35" s="36">
        <v>7</v>
      </c>
      <c r="C35" s="36">
        <v>7</v>
      </c>
      <c r="D35" s="36"/>
      <c r="E35" s="36">
        <v>12</v>
      </c>
      <c r="F35" s="36">
        <v>4</v>
      </c>
      <c r="G35" s="36">
        <v>0.17098345100000001</v>
      </c>
      <c r="H35" s="36"/>
      <c r="I35" s="36">
        <v>48600</v>
      </c>
      <c r="J35" s="36"/>
      <c r="K35" s="36">
        <v>12</v>
      </c>
      <c r="L35" s="36">
        <v>4</v>
      </c>
      <c r="M35" s="36">
        <v>0.17098345100000001</v>
      </c>
      <c r="N35" s="36"/>
      <c r="O35" s="36">
        <v>19114800</v>
      </c>
    </row>
    <row r="36" spans="1:15">
      <c r="A36" s="36">
        <v>5</v>
      </c>
      <c r="B36" s="36">
        <v>13</v>
      </c>
      <c r="C36" s="36">
        <v>4</v>
      </c>
      <c r="D36" s="36"/>
      <c r="E36" s="36">
        <v>12</v>
      </c>
      <c r="F36" s="36">
        <v>4</v>
      </c>
      <c r="G36" s="36">
        <v>0.17098345100000001</v>
      </c>
      <c r="H36" s="36"/>
      <c r="I36" s="36">
        <v>48600</v>
      </c>
      <c r="J36" s="36"/>
      <c r="K36" s="36">
        <v>12</v>
      </c>
      <c r="L36" s="36">
        <v>4</v>
      </c>
      <c r="M36" s="36">
        <v>0.17098345100000001</v>
      </c>
      <c r="N36" s="36"/>
      <c r="O36" s="36">
        <v>23862000</v>
      </c>
    </row>
    <row r="37" spans="1:15">
      <c r="A37" s="36">
        <v>6</v>
      </c>
      <c r="B37" s="36">
        <v>7</v>
      </c>
      <c r="C37" s="36">
        <v>7</v>
      </c>
      <c r="D37" s="36"/>
      <c r="E37" s="36">
        <v>12</v>
      </c>
      <c r="F37" s="36">
        <v>4</v>
      </c>
      <c r="G37" s="36">
        <v>0.17098345100000001</v>
      </c>
      <c r="H37" s="36"/>
      <c r="I37" s="36">
        <v>48600</v>
      </c>
      <c r="J37" s="36"/>
      <c r="K37" s="36">
        <v>12</v>
      </c>
      <c r="L37" s="36">
        <v>4</v>
      </c>
      <c r="M37" s="36">
        <v>0.17098345100000001</v>
      </c>
      <c r="N37" s="36"/>
      <c r="O37" s="36">
        <v>28740000</v>
      </c>
    </row>
    <row r="38" spans="1:15">
      <c r="A38" s="36">
        <v>7</v>
      </c>
      <c r="B38" s="36">
        <v>17</v>
      </c>
      <c r="C38" s="36">
        <v>1</v>
      </c>
      <c r="D38" s="36"/>
      <c r="E38" s="36">
        <v>13</v>
      </c>
      <c r="F38" s="36">
        <v>3</v>
      </c>
      <c r="G38" s="36">
        <v>0.17205606500000001</v>
      </c>
      <c r="H38" s="36"/>
      <c r="I38" s="36">
        <v>48600</v>
      </c>
      <c r="J38" s="36"/>
      <c r="K38" s="36">
        <v>12</v>
      </c>
      <c r="L38" s="36">
        <v>4</v>
      </c>
      <c r="M38" s="36">
        <v>0.17098345100000001</v>
      </c>
      <c r="N38" s="45" t="s">
        <v>106</v>
      </c>
      <c r="O38" s="36">
        <v>32215200</v>
      </c>
    </row>
    <row r="39" spans="1: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>
      <c r="A41" s="38" t="s">
        <v>78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>
      <c r="A42" s="36"/>
      <c r="B42" s="103" t="s">
        <v>67</v>
      </c>
      <c r="C42" s="103"/>
      <c r="D42" s="44"/>
      <c r="E42" s="103" t="s">
        <v>68</v>
      </c>
      <c r="F42" s="103"/>
      <c r="G42" s="103"/>
      <c r="H42" s="44"/>
      <c r="I42" s="36"/>
      <c r="J42" s="36"/>
      <c r="K42" s="103" t="s">
        <v>69</v>
      </c>
      <c r="L42" s="103"/>
      <c r="M42" s="103"/>
      <c r="N42" s="36"/>
      <c r="O42" s="36"/>
    </row>
    <row r="43" spans="1:15">
      <c r="A43" s="76" t="s">
        <v>70</v>
      </c>
      <c r="B43" s="76" t="s">
        <v>71</v>
      </c>
      <c r="C43" s="76" t="s">
        <v>72</v>
      </c>
      <c r="D43" s="74"/>
      <c r="E43" s="76" t="s">
        <v>71</v>
      </c>
      <c r="F43" s="76" t="s">
        <v>72</v>
      </c>
      <c r="G43" s="76" t="s">
        <v>73</v>
      </c>
      <c r="H43" s="76"/>
      <c r="I43" s="75" t="s">
        <v>74</v>
      </c>
      <c r="J43" s="36"/>
      <c r="K43" s="76" t="s">
        <v>71</v>
      </c>
      <c r="L43" s="76" t="s">
        <v>72</v>
      </c>
      <c r="M43" s="76" t="s">
        <v>73</v>
      </c>
      <c r="N43" s="75"/>
      <c r="O43" s="76" t="s">
        <v>75</v>
      </c>
    </row>
    <row r="44" spans="1:15">
      <c r="A44" s="36">
        <v>1</v>
      </c>
      <c r="B44" s="36">
        <v>16</v>
      </c>
      <c r="C44" s="36">
        <v>1</v>
      </c>
      <c r="D44" s="36"/>
      <c r="E44" s="36">
        <v>13</v>
      </c>
      <c r="F44" s="36">
        <v>3</v>
      </c>
      <c r="G44" s="36">
        <v>0.17139604999999999</v>
      </c>
      <c r="H44" s="36"/>
      <c r="I44" s="36">
        <v>16200</v>
      </c>
      <c r="J44" s="36"/>
      <c r="K44" s="36">
        <v>13</v>
      </c>
      <c r="L44" s="36">
        <v>3</v>
      </c>
      <c r="M44" s="36">
        <v>0.17139604999999999</v>
      </c>
      <c r="N44" s="36"/>
      <c r="O44" s="36">
        <v>2449600</v>
      </c>
    </row>
    <row r="45" spans="1:15">
      <c r="A45" s="36">
        <v>2</v>
      </c>
      <c r="B45" s="36">
        <v>16</v>
      </c>
      <c r="C45" s="36">
        <v>2</v>
      </c>
      <c r="D45" s="36"/>
      <c r="E45" s="36">
        <v>13</v>
      </c>
      <c r="F45" s="36">
        <v>3</v>
      </c>
      <c r="G45" s="36">
        <v>0.17139604999999999</v>
      </c>
      <c r="H45" s="36"/>
      <c r="I45" s="36">
        <v>16200</v>
      </c>
      <c r="J45" s="36"/>
      <c r="K45" s="36">
        <v>13</v>
      </c>
      <c r="L45" s="36">
        <v>3</v>
      </c>
      <c r="M45" s="36">
        <v>0.17139604999999999</v>
      </c>
      <c r="N45" s="36"/>
      <c r="O45" s="36">
        <v>4893600</v>
      </c>
    </row>
    <row r="46" spans="1:15">
      <c r="A46" s="36">
        <v>3</v>
      </c>
      <c r="B46" s="36">
        <v>17</v>
      </c>
      <c r="C46" s="36">
        <v>1</v>
      </c>
      <c r="D46" s="36"/>
      <c r="E46" s="36">
        <v>13</v>
      </c>
      <c r="F46" s="36">
        <v>3</v>
      </c>
      <c r="G46" s="36">
        <v>0.17139604999999999</v>
      </c>
      <c r="H46" s="36"/>
      <c r="I46" s="36">
        <v>16200</v>
      </c>
      <c r="J46" s="36"/>
      <c r="K46" s="36">
        <v>13</v>
      </c>
      <c r="L46" s="36">
        <v>3</v>
      </c>
      <c r="M46" s="36">
        <v>0.17139604999999999</v>
      </c>
      <c r="N46" s="36"/>
      <c r="O46" s="36">
        <v>7344000</v>
      </c>
    </row>
    <row r="47" spans="1:15">
      <c r="A47" s="36">
        <v>4</v>
      </c>
      <c r="B47" s="36">
        <v>17</v>
      </c>
      <c r="C47" s="36">
        <v>1</v>
      </c>
      <c r="D47" s="36"/>
      <c r="E47" s="36">
        <v>13</v>
      </c>
      <c r="F47" s="36">
        <v>3</v>
      </c>
      <c r="G47" s="36">
        <v>0.17139604999999999</v>
      </c>
      <c r="H47" s="36"/>
      <c r="I47" s="36">
        <v>16200</v>
      </c>
      <c r="J47" s="36"/>
      <c r="K47" s="36">
        <v>13</v>
      </c>
      <c r="L47" s="36">
        <v>3</v>
      </c>
      <c r="M47" s="36">
        <v>0.17139604999999999</v>
      </c>
      <c r="N47" s="36"/>
      <c r="O47" s="36">
        <v>9794400</v>
      </c>
    </row>
    <row r="48" spans="1:15">
      <c r="A48" s="36">
        <v>5</v>
      </c>
      <c r="B48" s="36">
        <v>8</v>
      </c>
      <c r="C48" s="36">
        <v>7</v>
      </c>
      <c r="D48" s="36"/>
      <c r="E48" s="36">
        <v>12</v>
      </c>
      <c r="F48" s="36">
        <v>4</v>
      </c>
      <c r="G48" s="36">
        <v>0.17098345100000001</v>
      </c>
      <c r="H48" s="36"/>
      <c r="I48" s="36">
        <v>48600</v>
      </c>
      <c r="J48" s="36"/>
      <c r="K48" s="36">
        <v>12</v>
      </c>
      <c r="L48" s="36">
        <v>4</v>
      </c>
      <c r="M48" s="36">
        <v>0.17098345100000001</v>
      </c>
      <c r="N48" s="36"/>
      <c r="O48" s="36">
        <v>15696800</v>
      </c>
    </row>
    <row r="49" spans="1:15">
      <c r="A49" s="36">
        <v>6</v>
      </c>
      <c r="B49" s="36">
        <v>11</v>
      </c>
      <c r="C49" s="36">
        <v>5</v>
      </c>
      <c r="D49" s="36"/>
      <c r="E49" s="36">
        <v>12</v>
      </c>
      <c r="F49" s="36">
        <v>4</v>
      </c>
      <c r="G49" s="36">
        <v>0.17098345100000001</v>
      </c>
      <c r="H49" s="36"/>
      <c r="I49" s="36">
        <v>48600</v>
      </c>
      <c r="J49" s="36"/>
      <c r="K49" s="36">
        <v>12</v>
      </c>
      <c r="L49" s="36">
        <v>4</v>
      </c>
      <c r="M49" s="36">
        <v>0.17098345100000001</v>
      </c>
      <c r="N49" s="36"/>
      <c r="O49" s="36">
        <v>20478400</v>
      </c>
    </row>
    <row r="50" spans="1:15">
      <c r="A50" s="36">
        <v>7</v>
      </c>
      <c r="B50" s="36">
        <v>9</v>
      </c>
      <c r="C50" s="36">
        <v>3</v>
      </c>
      <c r="D50" s="36"/>
      <c r="E50" s="36">
        <v>12</v>
      </c>
      <c r="F50" s="36">
        <v>4</v>
      </c>
      <c r="G50" s="36">
        <v>0.17098345100000001</v>
      </c>
      <c r="H50" s="36"/>
      <c r="I50" s="36">
        <v>48600</v>
      </c>
      <c r="J50" s="36"/>
      <c r="K50" s="36">
        <v>12</v>
      </c>
      <c r="L50" s="36">
        <v>4</v>
      </c>
      <c r="M50" s="36">
        <v>0.17098345100000001</v>
      </c>
      <c r="N50" s="36"/>
      <c r="O50" s="36">
        <v>25288000</v>
      </c>
    </row>
    <row r="51" spans="1:15">
      <c r="A51" s="36">
        <v>8</v>
      </c>
      <c r="B51" s="36">
        <v>18</v>
      </c>
      <c r="C51" s="36">
        <v>1</v>
      </c>
      <c r="D51" s="36"/>
      <c r="E51" s="36">
        <v>13</v>
      </c>
      <c r="F51" s="36">
        <v>3</v>
      </c>
      <c r="G51" s="36">
        <v>0.17205606500000001</v>
      </c>
      <c r="H51" s="36"/>
      <c r="I51" s="36">
        <v>48600</v>
      </c>
      <c r="J51" s="36"/>
      <c r="K51" s="36">
        <v>12</v>
      </c>
      <c r="L51" s="36">
        <v>4</v>
      </c>
      <c r="M51" s="36">
        <v>0.17098345100000001</v>
      </c>
      <c r="N51" s="36"/>
      <c r="O51" s="36">
        <v>28763600</v>
      </c>
    </row>
    <row r="52" spans="1:15">
      <c r="A52" s="36">
        <v>9</v>
      </c>
      <c r="B52" s="36">
        <v>14</v>
      </c>
      <c r="C52" s="36">
        <v>2</v>
      </c>
      <c r="D52" s="36"/>
      <c r="E52" s="36">
        <v>12</v>
      </c>
      <c r="F52" s="36">
        <v>4</v>
      </c>
      <c r="G52" s="36">
        <v>0.17098345100000001</v>
      </c>
      <c r="H52" s="36"/>
      <c r="I52" s="36">
        <v>48600</v>
      </c>
      <c r="J52" s="36"/>
      <c r="K52" s="36">
        <v>12</v>
      </c>
      <c r="L52" s="36">
        <v>4</v>
      </c>
      <c r="M52" s="36">
        <v>0.17098345100000001</v>
      </c>
      <c r="N52" s="45" t="s">
        <v>106</v>
      </c>
      <c r="O52" s="36">
        <v>33513200</v>
      </c>
    </row>
    <row r="53" spans="1: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>
      <c r="A55" s="38" t="s">
        <v>79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>
      <c r="A56" s="36"/>
      <c r="B56" s="103" t="s">
        <v>67</v>
      </c>
      <c r="C56" s="103"/>
      <c r="D56" s="44"/>
      <c r="E56" s="103" t="s">
        <v>68</v>
      </c>
      <c r="F56" s="103"/>
      <c r="G56" s="103"/>
      <c r="H56" s="44"/>
      <c r="I56" s="36"/>
      <c r="J56" s="36"/>
      <c r="K56" s="103" t="s">
        <v>69</v>
      </c>
      <c r="L56" s="103"/>
      <c r="M56" s="103"/>
      <c r="N56" s="36"/>
      <c r="O56" s="36"/>
    </row>
    <row r="57" spans="1:15">
      <c r="A57" s="76" t="s">
        <v>70</v>
      </c>
      <c r="B57" s="76" t="s">
        <v>71</v>
      </c>
      <c r="C57" s="76" t="s">
        <v>72</v>
      </c>
      <c r="D57" s="74"/>
      <c r="E57" s="76" t="s">
        <v>71</v>
      </c>
      <c r="F57" s="76" t="s">
        <v>72</v>
      </c>
      <c r="G57" s="76" t="s">
        <v>73</v>
      </c>
      <c r="H57" s="76"/>
      <c r="I57" s="75" t="s">
        <v>74</v>
      </c>
      <c r="J57" s="36"/>
      <c r="K57" s="76" t="s">
        <v>71</v>
      </c>
      <c r="L57" s="76" t="s">
        <v>72</v>
      </c>
      <c r="M57" s="76" t="s">
        <v>73</v>
      </c>
      <c r="N57" s="75"/>
      <c r="O57" s="76" t="s">
        <v>75</v>
      </c>
    </row>
    <row r="58" spans="1:15">
      <c r="A58" s="36">
        <v>1</v>
      </c>
      <c r="B58" s="36">
        <v>19</v>
      </c>
      <c r="C58" s="36">
        <v>0</v>
      </c>
      <c r="D58" s="36"/>
      <c r="E58" s="36">
        <v>19</v>
      </c>
      <c r="F58" s="36">
        <v>0</v>
      </c>
      <c r="G58" s="36">
        <v>1</v>
      </c>
      <c r="H58" s="36"/>
      <c r="I58" s="36">
        <v>48600</v>
      </c>
      <c r="J58" s="36"/>
      <c r="K58" s="36">
        <v>19</v>
      </c>
      <c r="L58" s="36">
        <v>0</v>
      </c>
      <c r="M58" s="36">
        <v>1</v>
      </c>
      <c r="N58" s="36"/>
      <c r="O58" s="36">
        <v>315200</v>
      </c>
    </row>
    <row r="59" spans="1:15">
      <c r="A59" s="36">
        <v>2</v>
      </c>
      <c r="B59" s="36">
        <v>14</v>
      </c>
      <c r="C59" s="36">
        <v>2</v>
      </c>
      <c r="D59" s="36"/>
      <c r="E59" s="36">
        <v>12</v>
      </c>
      <c r="F59" s="36">
        <v>4</v>
      </c>
      <c r="G59" s="36">
        <v>0.17098345100000001</v>
      </c>
      <c r="H59" s="36"/>
      <c r="I59" s="36">
        <v>48600</v>
      </c>
      <c r="J59" s="36"/>
      <c r="K59" s="36">
        <v>12</v>
      </c>
      <c r="L59" s="36">
        <v>4</v>
      </c>
      <c r="M59" s="36">
        <v>0.17098345100000001</v>
      </c>
      <c r="N59" s="36"/>
      <c r="O59" s="36">
        <v>5064800</v>
      </c>
    </row>
    <row r="60" spans="1:15">
      <c r="A60" s="36">
        <v>3</v>
      </c>
      <c r="B60" s="36">
        <v>18</v>
      </c>
      <c r="C60" s="36">
        <v>1</v>
      </c>
      <c r="D60" s="36"/>
      <c r="E60" s="36">
        <v>13</v>
      </c>
      <c r="F60" s="36">
        <v>3</v>
      </c>
      <c r="G60" s="36">
        <v>0.17205606500000001</v>
      </c>
      <c r="H60" s="36"/>
      <c r="I60" s="36">
        <v>48600</v>
      </c>
      <c r="J60" s="36"/>
      <c r="K60" s="36">
        <v>12</v>
      </c>
      <c r="L60" s="36">
        <v>4</v>
      </c>
      <c r="M60" s="36">
        <v>0.17098345100000001</v>
      </c>
      <c r="N60" s="36"/>
      <c r="O60" s="36">
        <v>8540400</v>
      </c>
    </row>
    <row r="61" spans="1:15">
      <c r="A61" s="36">
        <v>4</v>
      </c>
      <c r="B61" s="36">
        <v>8</v>
      </c>
      <c r="C61" s="36">
        <v>7</v>
      </c>
      <c r="D61" s="36"/>
      <c r="E61" s="36">
        <v>12</v>
      </c>
      <c r="F61" s="36">
        <v>4</v>
      </c>
      <c r="G61" s="36">
        <v>0.17098345100000001</v>
      </c>
      <c r="H61" s="36"/>
      <c r="I61" s="36">
        <v>48600</v>
      </c>
      <c r="J61" s="36"/>
      <c r="K61" s="36">
        <v>12</v>
      </c>
      <c r="L61" s="36">
        <v>4</v>
      </c>
      <c r="M61" s="36">
        <v>0.17098345100000001</v>
      </c>
      <c r="N61" s="36"/>
      <c r="O61" s="36">
        <v>13418000</v>
      </c>
    </row>
    <row r="62" spans="1:15">
      <c r="A62" s="36">
        <v>5</v>
      </c>
      <c r="B62" s="36">
        <v>13</v>
      </c>
      <c r="C62" s="36">
        <v>3</v>
      </c>
      <c r="D62" s="36"/>
      <c r="E62" s="36">
        <v>12</v>
      </c>
      <c r="F62" s="36">
        <v>4</v>
      </c>
      <c r="G62" s="36">
        <v>0.17098345100000001</v>
      </c>
      <c r="H62" s="36"/>
      <c r="I62" s="36">
        <v>48600</v>
      </c>
      <c r="J62" s="36"/>
      <c r="K62" s="36">
        <v>12</v>
      </c>
      <c r="L62" s="36">
        <v>4</v>
      </c>
      <c r="M62" s="36">
        <v>0.17098345100000001</v>
      </c>
      <c r="N62" s="36"/>
      <c r="O62" s="36">
        <v>18158400</v>
      </c>
    </row>
    <row r="63" spans="1:15">
      <c r="A63" s="36">
        <v>6</v>
      </c>
      <c r="B63" s="36">
        <v>11</v>
      </c>
      <c r="C63" s="36">
        <v>4</v>
      </c>
      <c r="D63" s="36"/>
      <c r="E63" s="36">
        <v>12</v>
      </c>
      <c r="F63" s="36">
        <v>4</v>
      </c>
      <c r="G63" s="36">
        <v>0.17098345100000001</v>
      </c>
      <c r="H63" s="36"/>
      <c r="I63" s="36">
        <v>48600</v>
      </c>
      <c r="J63" s="36"/>
      <c r="K63" s="36">
        <v>12</v>
      </c>
      <c r="L63" s="36">
        <v>4</v>
      </c>
      <c r="M63" s="36">
        <v>0.17098345100000001</v>
      </c>
      <c r="N63" s="36"/>
      <c r="O63" s="36">
        <v>22933200</v>
      </c>
    </row>
    <row r="64" spans="1:15">
      <c r="A64" s="36">
        <v>7</v>
      </c>
      <c r="B64" s="36">
        <v>17</v>
      </c>
      <c r="C64" s="36">
        <v>0</v>
      </c>
      <c r="D64" s="36"/>
      <c r="E64" s="36">
        <v>13</v>
      </c>
      <c r="F64" s="36">
        <v>3</v>
      </c>
      <c r="G64" s="36">
        <v>0.17205606500000001</v>
      </c>
      <c r="H64" s="36"/>
      <c r="I64" s="36">
        <v>48600</v>
      </c>
      <c r="J64" s="36"/>
      <c r="K64" s="36">
        <v>12</v>
      </c>
      <c r="L64" s="36">
        <v>4</v>
      </c>
      <c r="M64" s="36">
        <v>0.17098345100000001</v>
      </c>
      <c r="N64" s="36"/>
      <c r="O64" s="36">
        <v>26409200</v>
      </c>
    </row>
    <row r="65" spans="1:15">
      <c r="A65" s="36">
        <v>8</v>
      </c>
      <c r="B65" s="36">
        <v>9</v>
      </c>
      <c r="C65" s="36">
        <v>7</v>
      </c>
      <c r="D65" s="36"/>
      <c r="E65" s="36">
        <v>12</v>
      </c>
      <c r="F65" s="36">
        <v>4</v>
      </c>
      <c r="G65" s="36">
        <v>0.17098345100000001</v>
      </c>
      <c r="H65" s="36"/>
      <c r="I65" s="36">
        <v>48600</v>
      </c>
      <c r="J65" s="36"/>
      <c r="K65" s="36">
        <v>12</v>
      </c>
      <c r="L65" s="36">
        <v>4</v>
      </c>
      <c r="M65" s="36">
        <v>0.17098345100000001</v>
      </c>
      <c r="N65" s="45" t="s">
        <v>106</v>
      </c>
      <c r="O65" s="36">
        <v>31273600</v>
      </c>
    </row>
    <row r="66" spans="1: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>
      <c r="A68" s="38" t="s">
        <v>80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>
      <c r="A69" s="36"/>
      <c r="B69" s="103" t="s">
        <v>67</v>
      </c>
      <c r="C69" s="103"/>
      <c r="D69" s="44"/>
      <c r="E69" s="103" t="s">
        <v>68</v>
      </c>
      <c r="F69" s="103"/>
      <c r="G69" s="103"/>
      <c r="H69" s="44"/>
      <c r="I69" s="36"/>
      <c r="J69" s="36"/>
      <c r="K69" s="103" t="s">
        <v>69</v>
      </c>
      <c r="L69" s="103"/>
      <c r="M69" s="103"/>
      <c r="N69" s="36"/>
      <c r="O69" s="36"/>
    </row>
    <row r="70" spans="1:15">
      <c r="A70" s="76" t="s">
        <v>70</v>
      </c>
      <c r="B70" s="76" t="s">
        <v>71</v>
      </c>
      <c r="C70" s="76" t="s">
        <v>72</v>
      </c>
      <c r="D70" s="74"/>
      <c r="E70" s="76" t="s">
        <v>71</v>
      </c>
      <c r="F70" s="76" t="s">
        <v>72</v>
      </c>
      <c r="G70" s="76" t="s">
        <v>73</v>
      </c>
      <c r="H70" s="76"/>
      <c r="I70" s="75" t="s">
        <v>74</v>
      </c>
      <c r="J70" s="36"/>
      <c r="K70" s="76" t="s">
        <v>71</v>
      </c>
      <c r="L70" s="76" t="s">
        <v>72</v>
      </c>
      <c r="M70" s="76" t="s">
        <v>73</v>
      </c>
      <c r="N70" s="75"/>
      <c r="O70" s="76" t="s">
        <v>75</v>
      </c>
    </row>
    <row r="71" spans="1:15">
      <c r="A71" s="36">
        <v>1</v>
      </c>
      <c r="B71" s="36">
        <v>16</v>
      </c>
      <c r="C71" s="36">
        <v>2</v>
      </c>
      <c r="D71" s="36"/>
      <c r="E71" s="36">
        <v>13</v>
      </c>
      <c r="F71" s="36">
        <v>3</v>
      </c>
      <c r="G71" s="36">
        <v>0.17139604999999999</v>
      </c>
      <c r="H71" s="36"/>
      <c r="I71" s="36">
        <v>16200</v>
      </c>
      <c r="J71" s="36"/>
      <c r="K71" s="36">
        <v>13</v>
      </c>
      <c r="L71" s="36">
        <v>3</v>
      </c>
      <c r="M71" s="36">
        <v>0.17139604999999999</v>
      </c>
      <c r="N71" s="36"/>
      <c r="O71" s="36">
        <v>2444000</v>
      </c>
    </row>
    <row r="72" spans="1:15">
      <c r="A72" s="36">
        <v>2</v>
      </c>
      <c r="B72" s="36">
        <v>8</v>
      </c>
      <c r="C72" s="36">
        <v>1</v>
      </c>
      <c r="D72" s="36"/>
      <c r="E72" s="36">
        <v>12</v>
      </c>
      <c r="F72" s="36">
        <v>4</v>
      </c>
      <c r="G72" s="36">
        <v>0.17098345100000001</v>
      </c>
      <c r="H72" s="36"/>
      <c r="I72" s="36">
        <v>48600</v>
      </c>
      <c r="J72" s="36"/>
      <c r="K72" s="36">
        <v>12</v>
      </c>
      <c r="L72" s="36">
        <v>4</v>
      </c>
      <c r="M72" s="36">
        <v>0.17098345100000001</v>
      </c>
      <c r="N72" s="36"/>
      <c r="O72" s="36">
        <v>8308400</v>
      </c>
    </row>
    <row r="73" spans="1:15">
      <c r="A73" s="36">
        <v>3</v>
      </c>
      <c r="B73" s="36">
        <v>10</v>
      </c>
      <c r="C73" s="36">
        <v>6</v>
      </c>
      <c r="D73" s="36"/>
      <c r="E73" s="36">
        <v>12</v>
      </c>
      <c r="F73" s="36">
        <v>4</v>
      </c>
      <c r="G73" s="36">
        <v>0.17098345100000001</v>
      </c>
      <c r="H73" s="36"/>
      <c r="I73" s="36">
        <v>48600</v>
      </c>
      <c r="J73" s="36"/>
      <c r="K73" s="36">
        <v>12</v>
      </c>
      <c r="L73" s="36">
        <v>4</v>
      </c>
      <c r="M73" s="36">
        <v>0.17098345100000001</v>
      </c>
      <c r="N73" s="36"/>
      <c r="O73" s="36">
        <v>13192800</v>
      </c>
    </row>
    <row r="74" spans="1:15">
      <c r="A74" s="36">
        <v>4</v>
      </c>
      <c r="B74" s="36">
        <v>9</v>
      </c>
      <c r="C74" s="36">
        <v>5</v>
      </c>
      <c r="D74" s="36"/>
      <c r="E74" s="36">
        <v>12</v>
      </c>
      <c r="F74" s="36">
        <v>4</v>
      </c>
      <c r="G74" s="36">
        <v>0.17098345100000001</v>
      </c>
      <c r="H74" s="36"/>
      <c r="I74" s="36">
        <v>48600</v>
      </c>
      <c r="J74" s="36"/>
      <c r="K74" s="36">
        <v>12</v>
      </c>
      <c r="L74" s="36">
        <v>4</v>
      </c>
      <c r="M74" s="36">
        <v>0.17098345100000001</v>
      </c>
      <c r="N74" s="36"/>
      <c r="O74" s="36">
        <v>18056400</v>
      </c>
    </row>
    <row r="75" spans="1:15">
      <c r="A75" s="36">
        <v>5</v>
      </c>
      <c r="B75" s="36">
        <v>14</v>
      </c>
      <c r="C75" s="36">
        <v>0</v>
      </c>
      <c r="D75" s="36"/>
      <c r="E75" s="36">
        <v>12</v>
      </c>
      <c r="F75" s="36">
        <v>4</v>
      </c>
      <c r="G75" s="36">
        <v>0.17098345100000001</v>
      </c>
      <c r="H75" s="36"/>
      <c r="I75" s="36">
        <v>48600</v>
      </c>
      <c r="J75" s="36"/>
      <c r="K75" s="36">
        <v>12</v>
      </c>
      <c r="L75" s="36">
        <v>4</v>
      </c>
      <c r="M75" s="36">
        <v>0.17098345100000001</v>
      </c>
      <c r="N75" s="36"/>
      <c r="O75" s="36">
        <v>22815200</v>
      </c>
    </row>
    <row r="76" spans="1:15">
      <c r="A76" s="36">
        <v>6</v>
      </c>
      <c r="B76" s="36">
        <v>18</v>
      </c>
      <c r="C76" s="36">
        <v>1</v>
      </c>
      <c r="D76" s="36"/>
      <c r="E76" s="36">
        <v>13</v>
      </c>
      <c r="F76" s="36">
        <v>3</v>
      </c>
      <c r="G76" s="36">
        <v>0.17205606500000001</v>
      </c>
      <c r="H76" s="36"/>
      <c r="I76" s="36">
        <v>48600</v>
      </c>
      <c r="J76" s="36"/>
      <c r="K76" s="36">
        <v>12</v>
      </c>
      <c r="L76" s="36">
        <v>4</v>
      </c>
      <c r="M76" s="36">
        <v>0.17098345100000001</v>
      </c>
      <c r="N76" s="36"/>
      <c r="O76" s="36">
        <v>26290800</v>
      </c>
    </row>
    <row r="77" spans="1:15">
      <c r="A77" s="36">
        <v>7</v>
      </c>
      <c r="B77" s="36">
        <v>16</v>
      </c>
      <c r="C77" s="36">
        <v>0</v>
      </c>
      <c r="D77" s="36"/>
      <c r="E77" s="36">
        <v>13</v>
      </c>
      <c r="F77" s="36">
        <v>3</v>
      </c>
      <c r="G77" s="36">
        <v>0.17205606500000001</v>
      </c>
      <c r="H77" s="36"/>
      <c r="I77" s="36">
        <v>48600</v>
      </c>
      <c r="J77" s="36"/>
      <c r="K77" s="36">
        <v>12</v>
      </c>
      <c r="L77" s="36">
        <v>4</v>
      </c>
      <c r="M77" s="36">
        <v>0.17098345100000001</v>
      </c>
      <c r="N77" s="36"/>
      <c r="O77" s="36">
        <v>29766000</v>
      </c>
    </row>
    <row r="78" spans="1:15">
      <c r="A78" s="36">
        <v>8</v>
      </c>
      <c r="B78" s="36">
        <v>13</v>
      </c>
      <c r="C78" s="36">
        <v>1</v>
      </c>
      <c r="D78" s="36"/>
      <c r="E78" s="36">
        <v>12</v>
      </c>
      <c r="F78" s="36">
        <v>4</v>
      </c>
      <c r="G78" s="36">
        <v>0.17098345100000001</v>
      </c>
      <c r="H78" s="36"/>
      <c r="I78" s="36">
        <v>48600</v>
      </c>
      <c r="J78" s="36"/>
      <c r="K78" s="36">
        <v>12</v>
      </c>
      <c r="L78" s="36">
        <v>4</v>
      </c>
      <c r="M78" s="36">
        <v>0.17098345100000001</v>
      </c>
      <c r="N78" s="45" t="s">
        <v>106</v>
      </c>
      <c r="O78" s="36">
        <v>34514800</v>
      </c>
    </row>
    <row r="79" spans="1: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>
      <c r="A81" s="38" t="s">
        <v>81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>
      <c r="A82" s="36"/>
      <c r="B82" s="103" t="s">
        <v>67</v>
      </c>
      <c r="C82" s="103"/>
      <c r="D82" s="44"/>
      <c r="E82" s="103" t="s">
        <v>68</v>
      </c>
      <c r="F82" s="103"/>
      <c r="G82" s="103"/>
      <c r="H82" s="44"/>
      <c r="I82" s="36"/>
      <c r="J82" s="36"/>
      <c r="K82" s="103" t="s">
        <v>69</v>
      </c>
      <c r="L82" s="103"/>
      <c r="M82" s="103"/>
      <c r="N82" s="36"/>
      <c r="O82" s="36"/>
    </row>
    <row r="83" spans="1:15">
      <c r="A83" s="76" t="s">
        <v>70</v>
      </c>
      <c r="B83" s="76" t="s">
        <v>71</v>
      </c>
      <c r="C83" s="76" t="s">
        <v>72</v>
      </c>
      <c r="D83" s="74"/>
      <c r="E83" s="76" t="s">
        <v>71</v>
      </c>
      <c r="F83" s="76" t="s">
        <v>72</v>
      </c>
      <c r="G83" s="76" t="s">
        <v>73</v>
      </c>
      <c r="H83" s="76"/>
      <c r="I83" s="75" t="s">
        <v>74</v>
      </c>
      <c r="J83" s="36"/>
      <c r="K83" s="76" t="s">
        <v>71</v>
      </c>
      <c r="L83" s="76" t="s">
        <v>72</v>
      </c>
      <c r="M83" s="76" t="s">
        <v>73</v>
      </c>
      <c r="N83" s="75"/>
      <c r="O83" s="76" t="s">
        <v>75</v>
      </c>
    </row>
    <row r="84" spans="1:15">
      <c r="A84" s="36">
        <v>1</v>
      </c>
      <c r="B84" s="36">
        <v>11</v>
      </c>
      <c r="C84" s="36">
        <v>4</v>
      </c>
      <c r="D84" s="36"/>
      <c r="E84" s="36">
        <v>12</v>
      </c>
      <c r="F84" s="36">
        <v>4</v>
      </c>
      <c r="G84" s="36">
        <v>0.17098345100000001</v>
      </c>
      <c r="H84" s="36"/>
      <c r="I84" s="36">
        <v>48600</v>
      </c>
      <c r="J84" s="36"/>
      <c r="K84" s="36">
        <v>12</v>
      </c>
      <c r="L84" s="36">
        <v>4</v>
      </c>
      <c r="M84" s="36">
        <v>0.17098345100000001</v>
      </c>
      <c r="N84" s="36"/>
      <c r="O84" s="36">
        <v>4774800</v>
      </c>
    </row>
    <row r="85" spans="1:15">
      <c r="A85" s="36">
        <v>2</v>
      </c>
      <c r="B85" s="36">
        <v>7</v>
      </c>
      <c r="C85" s="36">
        <v>2</v>
      </c>
      <c r="D85" s="36"/>
      <c r="E85" s="36">
        <v>12</v>
      </c>
      <c r="F85" s="36">
        <v>4</v>
      </c>
      <c r="G85" s="36">
        <v>0.17098345100000001</v>
      </c>
      <c r="H85" s="36"/>
      <c r="I85" s="36">
        <v>48600</v>
      </c>
      <c r="J85" s="36"/>
      <c r="K85" s="36">
        <v>12</v>
      </c>
      <c r="L85" s="36">
        <v>4</v>
      </c>
      <c r="M85" s="36">
        <v>0.17098345100000001</v>
      </c>
      <c r="N85" s="36"/>
      <c r="O85" s="36">
        <v>9598000</v>
      </c>
    </row>
    <row r="86" spans="1:15">
      <c r="A86" s="36">
        <v>3</v>
      </c>
      <c r="B86" s="36">
        <v>15</v>
      </c>
      <c r="C86" s="36">
        <v>2</v>
      </c>
      <c r="D86" s="36"/>
      <c r="E86" s="36">
        <v>13</v>
      </c>
      <c r="F86" s="36">
        <v>3</v>
      </c>
      <c r="G86" s="36">
        <v>0.17205606500000001</v>
      </c>
      <c r="H86" s="36"/>
      <c r="I86" s="36">
        <v>48600</v>
      </c>
      <c r="J86" s="36"/>
      <c r="K86" s="36">
        <v>12</v>
      </c>
      <c r="L86" s="36">
        <v>4</v>
      </c>
      <c r="M86" s="36">
        <v>0.17098345100000001</v>
      </c>
      <c r="N86" s="36"/>
      <c r="O86" s="36">
        <v>13062000</v>
      </c>
    </row>
    <row r="87" spans="1:15">
      <c r="A87" s="36">
        <v>4</v>
      </c>
      <c r="B87" s="36">
        <v>14</v>
      </c>
      <c r="C87" s="36">
        <v>2</v>
      </c>
      <c r="D87" s="36"/>
      <c r="E87" s="36">
        <v>12</v>
      </c>
      <c r="F87" s="36">
        <v>4</v>
      </c>
      <c r="G87" s="36">
        <v>0.17098345100000001</v>
      </c>
      <c r="H87" s="36"/>
      <c r="I87" s="36">
        <v>48600</v>
      </c>
      <c r="J87" s="36"/>
      <c r="K87" s="36">
        <v>12</v>
      </c>
      <c r="L87" s="36">
        <v>4</v>
      </c>
      <c r="M87" s="36">
        <v>0.17098345100000001</v>
      </c>
      <c r="N87" s="36"/>
      <c r="O87" s="36">
        <v>17811600</v>
      </c>
    </row>
    <row r="88" spans="1:15">
      <c r="A88" s="36">
        <v>5</v>
      </c>
      <c r="B88" s="36">
        <v>10</v>
      </c>
      <c r="C88" s="36">
        <v>6</v>
      </c>
      <c r="D88" s="36"/>
      <c r="E88" s="36">
        <v>12</v>
      </c>
      <c r="F88" s="36">
        <v>4</v>
      </c>
      <c r="G88" s="36">
        <v>0.17098345100000001</v>
      </c>
      <c r="H88" s="36"/>
      <c r="I88" s="36">
        <v>48600</v>
      </c>
      <c r="J88" s="36"/>
      <c r="K88" s="36">
        <v>12</v>
      </c>
      <c r="L88" s="36">
        <v>4</v>
      </c>
      <c r="M88" s="36">
        <v>0.17098345100000001</v>
      </c>
      <c r="N88" s="36"/>
      <c r="O88" s="36">
        <v>22696000</v>
      </c>
    </row>
    <row r="89" spans="1:15">
      <c r="A89" s="36">
        <v>6</v>
      </c>
      <c r="B89" s="36">
        <v>11</v>
      </c>
      <c r="C89" s="36">
        <v>4</v>
      </c>
      <c r="D89" s="36"/>
      <c r="E89" s="36">
        <v>12</v>
      </c>
      <c r="F89" s="36">
        <v>4</v>
      </c>
      <c r="G89" s="36">
        <v>0.17098345100000001</v>
      </c>
      <c r="H89" s="36"/>
      <c r="I89" s="36">
        <v>48600</v>
      </c>
      <c r="J89" s="36"/>
      <c r="K89" s="36">
        <v>12</v>
      </c>
      <c r="L89" s="36">
        <v>4</v>
      </c>
      <c r="M89" s="36">
        <v>0.17098345100000001</v>
      </c>
      <c r="N89" s="36"/>
      <c r="O89" s="36">
        <v>27470800</v>
      </c>
    </row>
    <row r="90" spans="1:15">
      <c r="A90" s="36">
        <v>7</v>
      </c>
      <c r="B90" s="36">
        <v>8</v>
      </c>
      <c r="C90" s="36">
        <v>3</v>
      </c>
      <c r="D90" s="36"/>
      <c r="E90" s="36">
        <v>12</v>
      </c>
      <c r="F90" s="36">
        <v>4</v>
      </c>
      <c r="G90" s="36">
        <v>0.17098345100000001</v>
      </c>
      <c r="H90" s="36"/>
      <c r="I90" s="36">
        <v>48600</v>
      </c>
      <c r="J90" s="36"/>
      <c r="K90" s="36">
        <v>12</v>
      </c>
      <c r="L90" s="36">
        <v>4</v>
      </c>
      <c r="M90" s="36">
        <v>0.17098345100000001</v>
      </c>
      <c r="N90" s="45" t="s">
        <v>106</v>
      </c>
      <c r="O90" s="36">
        <v>32340800</v>
      </c>
    </row>
    <row r="91" spans="1: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>
      <c r="A93" s="38" t="s">
        <v>82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>
      <c r="A94" s="36"/>
      <c r="B94" s="103" t="s">
        <v>67</v>
      </c>
      <c r="C94" s="103"/>
      <c r="D94" s="44"/>
      <c r="E94" s="103" t="s">
        <v>68</v>
      </c>
      <c r="F94" s="103"/>
      <c r="G94" s="103"/>
      <c r="H94" s="44"/>
      <c r="I94" s="36"/>
      <c r="J94" s="36"/>
      <c r="K94" s="103" t="s">
        <v>69</v>
      </c>
      <c r="L94" s="103"/>
      <c r="M94" s="103"/>
      <c r="N94" s="36"/>
      <c r="O94" s="36"/>
    </row>
    <row r="95" spans="1:15">
      <c r="A95" s="76" t="s">
        <v>70</v>
      </c>
      <c r="B95" s="76" t="s">
        <v>71</v>
      </c>
      <c r="C95" s="76" t="s">
        <v>72</v>
      </c>
      <c r="D95" s="74"/>
      <c r="E95" s="76" t="s">
        <v>71</v>
      </c>
      <c r="F95" s="76" t="s">
        <v>72</v>
      </c>
      <c r="G95" s="76" t="s">
        <v>73</v>
      </c>
      <c r="H95" s="76"/>
      <c r="I95" s="75" t="s">
        <v>74</v>
      </c>
      <c r="J95" s="36"/>
      <c r="K95" s="76" t="s">
        <v>71</v>
      </c>
      <c r="L95" s="76" t="s">
        <v>72</v>
      </c>
      <c r="M95" s="76" t="s">
        <v>73</v>
      </c>
      <c r="N95" s="75"/>
      <c r="O95" s="76" t="s">
        <v>75</v>
      </c>
    </row>
    <row r="96" spans="1:15">
      <c r="A96" s="44">
        <v>1</v>
      </c>
      <c r="B96" s="44">
        <v>16</v>
      </c>
      <c r="C96" s="44">
        <v>1</v>
      </c>
      <c r="D96" s="44"/>
      <c r="E96" s="44">
        <v>13</v>
      </c>
      <c r="F96" s="44">
        <v>3</v>
      </c>
      <c r="G96" s="44">
        <v>0.17139604953624021</v>
      </c>
      <c r="H96" s="44"/>
      <c r="I96" s="44">
        <v>16200</v>
      </c>
      <c r="J96" s="44"/>
      <c r="K96" s="44">
        <v>13</v>
      </c>
      <c r="L96" s="44">
        <v>3</v>
      </c>
      <c r="M96" s="44">
        <v>0.17139604953624021</v>
      </c>
      <c r="N96" s="44"/>
      <c r="O96" s="44">
        <v>2449600</v>
      </c>
    </row>
    <row r="97" spans="1:15">
      <c r="A97" s="44">
        <v>2</v>
      </c>
      <c r="B97" s="44">
        <v>13</v>
      </c>
      <c r="C97" s="44">
        <v>1</v>
      </c>
      <c r="D97" s="44"/>
      <c r="E97" s="44">
        <v>12</v>
      </c>
      <c r="F97" s="44">
        <v>4</v>
      </c>
      <c r="G97" s="44">
        <v>0.17098345051117114</v>
      </c>
      <c r="H97" s="44"/>
      <c r="I97" s="44">
        <v>48600</v>
      </c>
      <c r="J97" s="44"/>
      <c r="K97" s="44">
        <v>12</v>
      </c>
      <c r="L97" s="44">
        <v>4</v>
      </c>
      <c r="M97" s="44">
        <v>0.17098345051117114</v>
      </c>
      <c r="N97" s="44"/>
      <c r="O97" s="44">
        <v>8223200</v>
      </c>
    </row>
    <row r="98" spans="1:15">
      <c r="A98" s="44">
        <v>3</v>
      </c>
      <c r="B98" s="44">
        <v>11</v>
      </c>
      <c r="C98" s="44">
        <v>5</v>
      </c>
      <c r="D98" s="44"/>
      <c r="E98" s="44">
        <v>12</v>
      </c>
      <c r="F98" s="44">
        <v>4</v>
      </c>
      <c r="G98" s="44">
        <v>0.17098345051117114</v>
      </c>
      <c r="H98" s="44"/>
      <c r="I98" s="44">
        <v>48600</v>
      </c>
      <c r="J98" s="44"/>
      <c r="K98" s="44">
        <v>12</v>
      </c>
      <c r="L98" s="44">
        <v>4</v>
      </c>
      <c r="M98" s="44">
        <v>0.17098345051117114</v>
      </c>
      <c r="N98" s="44"/>
      <c r="O98" s="44">
        <v>13004800</v>
      </c>
    </row>
    <row r="99" spans="1:15">
      <c r="A99" s="44">
        <v>4</v>
      </c>
      <c r="B99" s="44">
        <v>10</v>
      </c>
      <c r="C99" s="44">
        <v>1</v>
      </c>
      <c r="D99" s="44"/>
      <c r="E99" s="44">
        <v>12</v>
      </c>
      <c r="F99" s="44">
        <v>4</v>
      </c>
      <c r="G99" s="44">
        <v>0.17098345051117114</v>
      </c>
      <c r="H99" s="44"/>
      <c r="I99" s="44">
        <v>48600</v>
      </c>
      <c r="J99" s="44"/>
      <c r="K99" s="44">
        <v>12</v>
      </c>
      <c r="L99" s="44">
        <v>4</v>
      </c>
      <c r="M99" s="44">
        <v>0.17098345051117114</v>
      </c>
      <c r="N99" s="44"/>
      <c r="O99" s="44">
        <v>17785600</v>
      </c>
    </row>
    <row r="100" spans="1:15">
      <c r="A100" s="44">
        <v>5</v>
      </c>
      <c r="B100" s="44">
        <v>8</v>
      </c>
      <c r="C100" s="44">
        <v>3</v>
      </c>
      <c r="D100" s="44"/>
      <c r="E100" s="44">
        <v>12</v>
      </c>
      <c r="F100" s="44">
        <v>4</v>
      </c>
      <c r="G100" s="44">
        <v>0.17098345051117114</v>
      </c>
      <c r="H100" s="44"/>
      <c r="I100" s="44">
        <v>48600</v>
      </c>
      <c r="J100" s="44"/>
      <c r="K100" s="44">
        <v>12</v>
      </c>
      <c r="L100" s="44">
        <v>4</v>
      </c>
      <c r="M100" s="44">
        <v>0.17098345051117114</v>
      </c>
      <c r="N100" s="44"/>
      <c r="O100" s="44">
        <v>22655600</v>
      </c>
    </row>
    <row r="101" spans="1:15">
      <c r="A101" s="44">
        <v>6</v>
      </c>
      <c r="B101" s="44">
        <v>14</v>
      </c>
      <c r="C101" s="44">
        <v>3</v>
      </c>
      <c r="D101" s="44"/>
      <c r="E101" s="44">
        <v>12</v>
      </c>
      <c r="F101" s="44">
        <v>4</v>
      </c>
      <c r="G101" s="44">
        <v>0.17098345051117114</v>
      </c>
      <c r="H101" s="44"/>
      <c r="I101" s="44">
        <v>48600</v>
      </c>
      <c r="J101" s="44"/>
      <c r="K101" s="44">
        <v>12</v>
      </c>
      <c r="L101" s="44">
        <v>4</v>
      </c>
      <c r="M101" s="44">
        <v>0.17098345051117114</v>
      </c>
      <c r="N101" s="44"/>
      <c r="O101" s="44">
        <v>27400800</v>
      </c>
    </row>
    <row r="102" spans="1:15">
      <c r="A102" s="44">
        <v>7</v>
      </c>
      <c r="B102" s="44">
        <v>9</v>
      </c>
      <c r="C102" s="44">
        <v>1</v>
      </c>
      <c r="D102" s="44"/>
      <c r="E102" s="44">
        <v>12</v>
      </c>
      <c r="F102" s="44">
        <v>4</v>
      </c>
      <c r="G102" s="44">
        <v>0.17098345051117114</v>
      </c>
      <c r="H102" s="44"/>
      <c r="I102" s="44">
        <v>48600</v>
      </c>
      <c r="J102" s="44"/>
      <c r="K102" s="44">
        <v>12</v>
      </c>
      <c r="L102" s="44">
        <v>4</v>
      </c>
      <c r="M102" s="44">
        <v>0.17098345051117114</v>
      </c>
      <c r="N102" s="45" t="s">
        <v>106</v>
      </c>
      <c r="O102" s="44">
        <v>32217200</v>
      </c>
    </row>
    <row r="103" spans="1: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 spans="1: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 spans="1:15">
      <c r="A105" s="38" t="s">
        <v>83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 spans="1:15">
      <c r="A106" s="36"/>
      <c r="B106" s="103" t="s">
        <v>67</v>
      </c>
      <c r="C106" s="103"/>
      <c r="D106" s="44"/>
      <c r="E106" s="103" t="s">
        <v>68</v>
      </c>
      <c r="F106" s="103"/>
      <c r="G106" s="103"/>
      <c r="H106" s="44"/>
      <c r="I106" s="36"/>
      <c r="J106" s="36"/>
      <c r="K106" s="103" t="s">
        <v>69</v>
      </c>
      <c r="L106" s="103"/>
      <c r="M106" s="103"/>
      <c r="N106" s="36"/>
      <c r="O106" s="36"/>
    </row>
    <row r="107" spans="1:15">
      <c r="A107" s="76" t="s">
        <v>70</v>
      </c>
      <c r="B107" s="76" t="s">
        <v>71</v>
      </c>
      <c r="C107" s="76" t="s">
        <v>72</v>
      </c>
      <c r="D107" s="74"/>
      <c r="E107" s="76" t="s">
        <v>71</v>
      </c>
      <c r="F107" s="76" t="s">
        <v>72</v>
      </c>
      <c r="G107" s="76" t="s">
        <v>73</v>
      </c>
      <c r="H107" s="76"/>
      <c r="I107" s="75" t="s">
        <v>74</v>
      </c>
      <c r="J107" s="36"/>
      <c r="K107" s="76" t="s">
        <v>71</v>
      </c>
      <c r="L107" s="76" t="s">
        <v>72</v>
      </c>
      <c r="M107" s="76" t="s">
        <v>73</v>
      </c>
      <c r="N107" s="75"/>
      <c r="O107" s="76" t="s">
        <v>75</v>
      </c>
    </row>
    <row r="108" spans="1:15">
      <c r="A108" s="36">
        <v>1</v>
      </c>
      <c r="B108" s="36">
        <v>16</v>
      </c>
      <c r="C108" s="36">
        <v>2</v>
      </c>
      <c r="D108" s="36"/>
      <c r="E108" s="36">
        <v>13</v>
      </c>
      <c r="F108" s="36">
        <v>3</v>
      </c>
      <c r="G108" s="36">
        <v>0.17139604999999999</v>
      </c>
      <c r="H108" s="36"/>
      <c r="I108" s="36">
        <v>16200</v>
      </c>
      <c r="J108" s="36"/>
      <c r="K108" s="36">
        <v>13</v>
      </c>
      <c r="L108" s="36">
        <v>3</v>
      </c>
      <c r="M108" s="36">
        <v>0.17139604999999999</v>
      </c>
      <c r="N108" s="36"/>
      <c r="O108" s="36">
        <v>2444000</v>
      </c>
    </row>
    <row r="109" spans="1:15">
      <c r="A109" s="36">
        <v>2</v>
      </c>
      <c r="B109" s="36">
        <v>15</v>
      </c>
      <c r="C109" s="36">
        <v>3</v>
      </c>
      <c r="D109" s="36"/>
      <c r="E109" s="36">
        <v>13</v>
      </c>
      <c r="F109" s="36">
        <v>3</v>
      </c>
      <c r="G109" s="36">
        <v>0.17139604999999999</v>
      </c>
      <c r="H109" s="36"/>
      <c r="I109" s="36">
        <v>16200</v>
      </c>
      <c r="J109" s="36"/>
      <c r="K109" s="36">
        <v>13</v>
      </c>
      <c r="L109" s="36">
        <v>3</v>
      </c>
      <c r="M109" s="36">
        <v>0.17139604999999999</v>
      </c>
      <c r="N109" s="36"/>
      <c r="O109" s="36">
        <v>4883600</v>
      </c>
    </row>
    <row r="110" spans="1:15">
      <c r="A110" s="36">
        <v>3</v>
      </c>
      <c r="B110" s="36">
        <v>7</v>
      </c>
      <c r="C110" s="36">
        <v>3</v>
      </c>
      <c r="D110" s="36"/>
      <c r="E110" s="36">
        <v>12</v>
      </c>
      <c r="F110" s="36">
        <v>4</v>
      </c>
      <c r="G110" s="36">
        <v>0.17098345100000001</v>
      </c>
      <c r="H110" s="36"/>
      <c r="I110" s="36">
        <v>48600</v>
      </c>
      <c r="J110" s="36"/>
      <c r="K110" s="36">
        <v>12</v>
      </c>
      <c r="L110" s="36">
        <v>4</v>
      </c>
      <c r="M110" s="36">
        <v>0.17098345100000001</v>
      </c>
      <c r="N110" s="36"/>
      <c r="O110" s="36">
        <v>10798800</v>
      </c>
    </row>
    <row r="111" spans="1:15">
      <c r="A111" s="36">
        <v>4</v>
      </c>
      <c r="B111" s="36">
        <v>13</v>
      </c>
      <c r="C111" s="36">
        <v>3</v>
      </c>
      <c r="D111" s="36"/>
      <c r="E111" s="36">
        <v>12</v>
      </c>
      <c r="F111" s="36">
        <v>4</v>
      </c>
      <c r="G111" s="36">
        <v>0.17098345100000001</v>
      </c>
      <c r="H111" s="36"/>
      <c r="I111" s="36">
        <v>48600</v>
      </c>
      <c r="J111" s="36"/>
      <c r="K111" s="36">
        <v>12</v>
      </c>
      <c r="L111" s="36">
        <v>4</v>
      </c>
      <c r="M111" s="36">
        <v>0.17098345100000001</v>
      </c>
      <c r="N111" s="36"/>
      <c r="O111" s="36">
        <v>15539200</v>
      </c>
    </row>
    <row r="112" spans="1:15">
      <c r="A112" s="36">
        <v>5</v>
      </c>
      <c r="B112" s="36">
        <v>11</v>
      </c>
      <c r="C112" s="36">
        <v>2</v>
      </c>
      <c r="D112" s="36"/>
      <c r="E112" s="36">
        <v>12</v>
      </c>
      <c r="F112" s="36">
        <v>4</v>
      </c>
      <c r="G112" s="36">
        <v>0.17098345100000001</v>
      </c>
      <c r="H112" s="36"/>
      <c r="I112" s="36">
        <v>48600</v>
      </c>
      <c r="J112" s="36"/>
      <c r="K112" s="36">
        <v>12</v>
      </c>
      <c r="L112" s="36">
        <v>4</v>
      </c>
      <c r="M112" s="36">
        <v>0.17098345100000001</v>
      </c>
      <c r="N112" s="36"/>
      <c r="O112" s="36">
        <v>20292400</v>
      </c>
    </row>
    <row r="113" spans="1:15">
      <c r="A113" s="36">
        <v>6</v>
      </c>
      <c r="B113" s="36">
        <v>17</v>
      </c>
      <c r="C113" s="36">
        <v>0</v>
      </c>
      <c r="D113" s="36"/>
      <c r="E113" s="36">
        <v>13</v>
      </c>
      <c r="F113" s="36">
        <v>3</v>
      </c>
      <c r="G113" s="36">
        <v>0.17205606500000001</v>
      </c>
      <c r="H113" s="36"/>
      <c r="I113" s="36">
        <v>48600</v>
      </c>
      <c r="J113" s="36"/>
      <c r="K113" s="36">
        <v>12</v>
      </c>
      <c r="L113" s="36">
        <v>4</v>
      </c>
      <c r="M113" s="36">
        <v>0.17098345100000001</v>
      </c>
      <c r="N113" s="36"/>
      <c r="O113" s="36">
        <v>23768400</v>
      </c>
    </row>
    <row r="114" spans="1:15">
      <c r="A114" s="36">
        <v>7</v>
      </c>
      <c r="B114" s="36">
        <v>7</v>
      </c>
      <c r="C114" s="36">
        <v>8</v>
      </c>
      <c r="D114" s="36"/>
      <c r="E114" s="36">
        <v>12</v>
      </c>
      <c r="F114" s="36">
        <v>4</v>
      </c>
      <c r="G114" s="36">
        <v>0.17098345100000001</v>
      </c>
      <c r="H114" s="36"/>
      <c r="I114" s="36">
        <v>48600</v>
      </c>
      <c r="J114" s="36"/>
      <c r="K114" s="36">
        <v>12</v>
      </c>
      <c r="L114" s="36">
        <v>4</v>
      </c>
      <c r="M114" s="36">
        <v>0.17098345100000001</v>
      </c>
      <c r="N114" s="36"/>
      <c r="O114" s="36">
        <v>28646400</v>
      </c>
    </row>
    <row r="115" spans="1:15">
      <c r="A115" s="36">
        <v>8</v>
      </c>
      <c r="B115" s="36">
        <v>18</v>
      </c>
      <c r="C115" s="36">
        <v>0</v>
      </c>
      <c r="D115" s="36"/>
      <c r="E115" s="36">
        <v>13</v>
      </c>
      <c r="F115" s="36">
        <v>3</v>
      </c>
      <c r="G115" s="36">
        <v>0.17205606500000001</v>
      </c>
      <c r="H115" s="36"/>
      <c r="I115" s="36">
        <v>48600</v>
      </c>
      <c r="J115" s="36"/>
      <c r="K115" s="36">
        <v>12</v>
      </c>
      <c r="L115" s="36">
        <v>4</v>
      </c>
      <c r="M115" s="36">
        <v>0.17098345100000001</v>
      </c>
      <c r="N115" s="45" t="s">
        <v>106</v>
      </c>
      <c r="O115" s="36">
        <v>32122800</v>
      </c>
    </row>
    <row r="116" spans="1: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 spans="1: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 spans="1:15">
      <c r="A118" s="38" t="s">
        <v>84</v>
      </c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 spans="1:15">
      <c r="A119" s="36"/>
      <c r="B119" s="103" t="s">
        <v>67</v>
      </c>
      <c r="C119" s="103"/>
      <c r="D119" s="44"/>
      <c r="E119" s="103" t="s">
        <v>68</v>
      </c>
      <c r="F119" s="103"/>
      <c r="G119" s="103"/>
      <c r="H119" s="44"/>
      <c r="I119" s="36"/>
      <c r="J119" s="36"/>
      <c r="K119" s="103" t="s">
        <v>69</v>
      </c>
      <c r="L119" s="103"/>
      <c r="M119" s="103"/>
      <c r="N119" s="36"/>
      <c r="O119" s="36"/>
    </row>
    <row r="120" spans="1:15">
      <c r="A120" s="76" t="s">
        <v>70</v>
      </c>
      <c r="B120" s="76" t="s">
        <v>71</v>
      </c>
      <c r="C120" s="76" t="s">
        <v>72</v>
      </c>
      <c r="D120" s="74"/>
      <c r="E120" s="76" t="s">
        <v>71</v>
      </c>
      <c r="F120" s="76" t="s">
        <v>72</v>
      </c>
      <c r="G120" s="76" t="s">
        <v>73</v>
      </c>
      <c r="H120" s="76"/>
      <c r="I120" s="75" t="s">
        <v>74</v>
      </c>
      <c r="J120" s="36"/>
      <c r="K120" s="76" t="s">
        <v>71</v>
      </c>
      <c r="L120" s="76" t="s">
        <v>72</v>
      </c>
      <c r="M120" s="76" t="s">
        <v>73</v>
      </c>
      <c r="N120" s="75"/>
      <c r="O120" s="76" t="s">
        <v>75</v>
      </c>
    </row>
    <row r="121" spans="1:15">
      <c r="A121" s="36">
        <v>1</v>
      </c>
      <c r="B121" s="36">
        <v>16</v>
      </c>
      <c r="C121" s="36">
        <v>2</v>
      </c>
      <c r="D121" s="36"/>
      <c r="E121" s="36">
        <v>13</v>
      </c>
      <c r="F121" s="36">
        <v>3</v>
      </c>
      <c r="G121" s="36">
        <v>0.17139604999999999</v>
      </c>
      <c r="H121" s="36"/>
      <c r="I121" s="36">
        <v>16200</v>
      </c>
      <c r="J121" s="36"/>
      <c r="K121" s="36">
        <v>13</v>
      </c>
      <c r="L121" s="36">
        <v>3</v>
      </c>
      <c r="M121" s="36">
        <v>0.17139604999999999</v>
      </c>
      <c r="N121" s="36"/>
      <c r="O121" s="36">
        <v>2444000</v>
      </c>
    </row>
    <row r="122" spans="1:15">
      <c r="A122" s="36">
        <v>2</v>
      </c>
      <c r="B122" s="36">
        <v>19</v>
      </c>
      <c r="C122" s="36">
        <v>0</v>
      </c>
      <c r="D122" s="36"/>
      <c r="E122" s="36">
        <v>19</v>
      </c>
      <c r="F122" s="36">
        <v>0</v>
      </c>
      <c r="G122" s="36">
        <v>1</v>
      </c>
      <c r="H122" s="36"/>
      <c r="I122" s="36">
        <v>48600</v>
      </c>
      <c r="J122" s="36"/>
      <c r="K122" s="36">
        <v>13</v>
      </c>
      <c r="L122" s="36">
        <v>3</v>
      </c>
      <c r="M122" s="36">
        <v>0.17205606500000001</v>
      </c>
      <c r="N122" s="36"/>
      <c r="O122" s="36">
        <v>3784000</v>
      </c>
    </row>
    <row r="123" spans="1:15">
      <c r="A123" s="36">
        <v>3</v>
      </c>
      <c r="B123" s="36">
        <v>19</v>
      </c>
      <c r="C123" s="36">
        <v>0</v>
      </c>
      <c r="D123" s="36"/>
      <c r="E123" s="36">
        <v>19</v>
      </c>
      <c r="F123" s="36">
        <v>0</v>
      </c>
      <c r="G123" s="36">
        <v>1</v>
      </c>
      <c r="H123" s="36"/>
      <c r="I123" s="36">
        <v>48600</v>
      </c>
      <c r="J123" s="36"/>
      <c r="K123" s="36">
        <v>13</v>
      </c>
      <c r="L123" s="36">
        <v>3</v>
      </c>
      <c r="M123" s="36">
        <v>0.17205606500000001</v>
      </c>
      <c r="N123" s="36"/>
      <c r="O123" s="36">
        <v>4099200</v>
      </c>
    </row>
    <row r="124" spans="1:15">
      <c r="A124" s="36">
        <v>4</v>
      </c>
      <c r="B124" s="36">
        <v>12</v>
      </c>
      <c r="C124" s="36">
        <v>3</v>
      </c>
      <c r="D124" s="36"/>
      <c r="E124" s="36">
        <v>12</v>
      </c>
      <c r="F124" s="36">
        <v>4</v>
      </c>
      <c r="G124" s="36">
        <v>0.17098345100000001</v>
      </c>
      <c r="H124" s="36"/>
      <c r="I124" s="36">
        <v>48600</v>
      </c>
      <c r="J124" s="36"/>
      <c r="K124" s="36">
        <v>12</v>
      </c>
      <c r="L124" s="36">
        <v>4</v>
      </c>
      <c r="M124" s="36">
        <v>0.17098345100000001</v>
      </c>
      <c r="N124" s="36"/>
      <c r="O124" s="36">
        <v>8852800</v>
      </c>
    </row>
    <row r="125" spans="1:15">
      <c r="A125" s="36">
        <v>5</v>
      </c>
      <c r="B125" s="36">
        <v>7</v>
      </c>
      <c r="C125" s="36">
        <v>7</v>
      </c>
      <c r="D125" s="36"/>
      <c r="E125" s="36">
        <v>12</v>
      </c>
      <c r="F125" s="36">
        <v>4</v>
      </c>
      <c r="G125" s="36">
        <v>0.17098345100000001</v>
      </c>
      <c r="H125" s="36"/>
      <c r="I125" s="36">
        <v>48600</v>
      </c>
      <c r="J125" s="36"/>
      <c r="K125" s="36">
        <v>12</v>
      </c>
      <c r="L125" s="36">
        <v>4</v>
      </c>
      <c r="M125" s="36">
        <v>0.17098345100000001</v>
      </c>
      <c r="N125" s="36"/>
      <c r="O125" s="36">
        <v>13730800</v>
      </c>
    </row>
    <row r="126" spans="1:15">
      <c r="A126" s="36">
        <v>6</v>
      </c>
      <c r="B126" s="36">
        <v>19</v>
      </c>
      <c r="C126" s="36">
        <v>0</v>
      </c>
      <c r="D126" s="36"/>
      <c r="E126" s="36">
        <v>19</v>
      </c>
      <c r="F126" s="36">
        <v>0</v>
      </c>
      <c r="G126" s="36">
        <v>1</v>
      </c>
      <c r="H126" s="36"/>
      <c r="I126" s="36">
        <v>48600</v>
      </c>
      <c r="J126" s="36"/>
      <c r="K126" s="36">
        <v>12</v>
      </c>
      <c r="L126" s="36">
        <v>4</v>
      </c>
      <c r="M126" s="36">
        <v>0.17098345100000001</v>
      </c>
      <c r="N126" s="36"/>
      <c r="O126" s="36">
        <v>14046000</v>
      </c>
    </row>
    <row r="127" spans="1:15">
      <c r="A127" s="36">
        <v>7</v>
      </c>
      <c r="B127" s="36">
        <v>17</v>
      </c>
      <c r="C127" s="36">
        <v>1</v>
      </c>
      <c r="D127" s="36"/>
      <c r="E127" s="36">
        <v>13</v>
      </c>
      <c r="F127" s="36">
        <v>3</v>
      </c>
      <c r="G127" s="36">
        <v>0.17205606500000001</v>
      </c>
      <c r="H127" s="36"/>
      <c r="I127" s="36">
        <v>48600</v>
      </c>
      <c r="J127" s="36"/>
      <c r="K127" s="36">
        <v>12</v>
      </c>
      <c r="L127" s="36">
        <v>4</v>
      </c>
      <c r="M127" s="36">
        <v>0.17098345100000001</v>
      </c>
      <c r="N127" s="36"/>
      <c r="O127" s="36">
        <v>17521200</v>
      </c>
    </row>
    <row r="128" spans="1:15">
      <c r="A128" s="36">
        <v>8</v>
      </c>
      <c r="B128" s="36">
        <v>17</v>
      </c>
      <c r="C128" s="36">
        <v>1</v>
      </c>
      <c r="D128" s="36"/>
      <c r="E128" s="36">
        <v>13</v>
      </c>
      <c r="F128" s="36">
        <v>3</v>
      </c>
      <c r="G128" s="36">
        <v>0.17205606500000001</v>
      </c>
      <c r="H128" s="36"/>
      <c r="I128" s="36">
        <v>48600</v>
      </c>
      <c r="J128" s="36"/>
      <c r="K128" s="36">
        <v>12</v>
      </c>
      <c r="L128" s="36">
        <v>4</v>
      </c>
      <c r="M128" s="36">
        <v>0.17098345100000001</v>
      </c>
      <c r="N128" s="36"/>
      <c r="O128" s="36">
        <v>20996400</v>
      </c>
    </row>
    <row r="129" spans="1:15">
      <c r="A129" s="36">
        <v>9</v>
      </c>
      <c r="B129" s="36">
        <v>18</v>
      </c>
      <c r="C129" s="36">
        <v>0</v>
      </c>
      <c r="D129" s="36"/>
      <c r="E129" s="36">
        <v>13</v>
      </c>
      <c r="F129" s="36">
        <v>3</v>
      </c>
      <c r="G129" s="36">
        <v>0.17205606500000001</v>
      </c>
      <c r="H129" s="36"/>
      <c r="I129" s="36">
        <v>48600</v>
      </c>
      <c r="J129" s="36"/>
      <c r="K129" s="36">
        <v>12</v>
      </c>
      <c r="L129" s="36">
        <v>4</v>
      </c>
      <c r="M129" s="36">
        <v>0.17098345100000001</v>
      </c>
      <c r="N129" s="36"/>
      <c r="O129" s="36">
        <v>24472800</v>
      </c>
    </row>
    <row r="130" spans="1:15">
      <c r="A130" s="36">
        <v>10</v>
      </c>
      <c r="B130" s="36">
        <v>19</v>
      </c>
      <c r="C130" s="36">
        <v>0</v>
      </c>
      <c r="D130" s="36"/>
      <c r="E130" s="36">
        <v>19</v>
      </c>
      <c r="F130" s="36">
        <v>0</v>
      </c>
      <c r="G130" s="36">
        <v>1</v>
      </c>
      <c r="H130" s="36"/>
      <c r="I130" s="36">
        <v>48600</v>
      </c>
      <c r="J130" s="36"/>
      <c r="K130" s="36">
        <v>12</v>
      </c>
      <c r="L130" s="36">
        <v>4</v>
      </c>
      <c r="M130" s="36">
        <v>0.17098345100000001</v>
      </c>
      <c r="N130" s="36"/>
      <c r="O130" s="36">
        <v>24788000</v>
      </c>
    </row>
    <row r="131" spans="1:15">
      <c r="A131" s="36">
        <v>11</v>
      </c>
      <c r="B131" s="36">
        <v>18</v>
      </c>
      <c r="C131" s="36">
        <v>1</v>
      </c>
      <c r="D131" s="36"/>
      <c r="E131" s="36">
        <v>13</v>
      </c>
      <c r="F131" s="36">
        <v>3</v>
      </c>
      <c r="G131" s="36">
        <v>0.17205606500000001</v>
      </c>
      <c r="H131" s="36"/>
      <c r="I131" s="36">
        <v>48600</v>
      </c>
      <c r="J131" s="36"/>
      <c r="K131" s="36">
        <v>12</v>
      </c>
      <c r="L131" s="36">
        <v>4</v>
      </c>
      <c r="M131" s="36">
        <v>0.17098345100000001</v>
      </c>
      <c r="N131" s="36"/>
      <c r="O131" s="36">
        <v>28263600</v>
      </c>
    </row>
    <row r="132" spans="1:15">
      <c r="A132" s="36">
        <v>12</v>
      </c>
      <c r="B132" s="36">
        <v>17</v>
      </c>
      <c r="C132" s="36">
        <v>1</v>
      </c>
      <c r="D132" s="36"/>
      <c r="E132" s="36">
        <v>13</v>
      </c>
      <c r="F132" s="36">
        <v>3</v>
      </c>
      <c r="G132" s="36">
        <v>0.17205606500000001</v>
      </c>
      <c r="H132" s="36"/>
      <c r="I132" s="36">
        <v>48600</v>
      </c>
      <c r="J132" s="36"/>
      <c r="K132" s="36">
        <v>12</v>
      </c>
      <c r="L132" s="36">
        <v>4</v>
      </c>
      <c r="M132" s="36">
        <v>0.17098345100000001</v>
      </c>
      <c r="N132" s="45" t="s">
        <v>106</v>
      </c>
      <c r="O132" s="36">
        <v>31738800</v>
      </c>
    </row>
    <row r="133" spans="1: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 spans="1: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 spans="1:15">
      <c r="A135" s="38" t="s">
        <v>85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 spans="1:15">
      <c r="A136" s="36"/>
      <c r="B136" s="103" t="s">
        <v>67</v>
      </c>
      <c r="C136" s="103"/>
      <c r="D136" s="44"/>
      <c r="E136" s="103" t="s">
        <v>68</v>
      </c>
      <c r="F136" s="103"/>
      <c r="G136" s="103"/>
      <c r="H136" s="44"/>
      <c r="I136" s="36"/>
      <c r="J136" s="36"/>
      <c r="K136" s="103" t="s">
        <v>69</v>
      </c>
      <c r="L136" s="103"/>
      <c r="M136" s="103"/>
      <c r="N136" s="36"/>
      <c r="O136" s="36"/>
    </row>
    <row r="137" spans="1:15">
      <c r="A137" s="76" t="s">
        <v>70</v>
      </c>
      <c r="B137" s="76" t="s">
        <v>71</v>
      </c>
      <c r="C137" s="76" t="s">
        <v>72</v>
      </c>
      <c r="D137" s="74"/>
      <c r="E137" s="76" t="s">
        <v>71</v>
      </c>
      <c r="F137" s="76" t="s">
        <v>72</v>
      </c>
      <c r="G137" s="76" t="s">
        <v>73</v>
      </c>
      <c r="H137" s="76"/>
      <c r="I137" s="75" t="s">
        <v>74</v>
      </c>
      <c r="J137" s="36"/>
      <c r="K137" s="76" t="s">
        <v>71</v>
      </c>
      <c r="L137" s="76" t="s">
        <v>72</v>
      </c>
      <c r="M137" s="76" t="s">
        <v>73</v>
      </c>
      <c r="N137" s="75"/>
      <c r="O137" s="76" t="s">
        <v>75</v>
      </c>
    </row>
    <row r="138" spans="1:15">
      <c r="A138" s="36">
        <v>1</v>
      </c>
      <c r="B138" s="36">
        <v>13</v>
      </c>
      <c r="C138" s="36">
        <v>1</v>
      </c>
      <c r="D138" s="36"/>
      <c r="E138" s="36">
        <v>12</v>
      </c>
      <c r="F138" s="36">
        <v>4</v>
      </c>
      <c r="G138" s="36">
        <v>0.17098345100000001</v>
      </c>
      <c r="H138" s="36"/>
      <c r="I138" s="36">
        <v>48600</v>
      </c>
      <c r="J138" s="36"/>
      <c r="K138" s="36">
        <v>12</v>
      </c>
      <c r="L138" s="36">
        <v>4</v>
      </c>
      <c r="M138" s="36">
        <v>0.17098345100000001</v>
      </c>
      <c r="N138" s="36"/>
      <c r="O138" s="36">
        <v>4748800</v>
      </c>
    </row>
    <row r="139" spans="1:15">
      <c r="A139" s="36">
        <v>2</v>
      </c>
      <c r="B139" s="36">
        <v>19</v>
      </c>
      <c r="C139" s="36">
        <v>0</v>
      </c>
      <c r="D139" s="36"/>
      <c r="E139" s="36">
        <v>19</v>
      </c>
      <c r="F139" s="36">
        <v>0</v>
      </c>
      <c r="G139" s="36">
        <v>1</v>
      </c>
      <c r="H139" s="36"/>
      <c r="I139" s="36">
        <v>48600</v>
      </c>
      <c r="J139" s="36"/>
      <c r="K139" s="36">
        <v>12</v>
      </c>
      <c r="L139" s="36">
        <v>4</v>
      </c>
      <c r="M139" s="36">
        <v>0.17098345100000001</v>
      </c>
      <c r="N139" s="36"/>
      <c r="O139" s="36">
        <v>5064000</v>
      </c>
    </row>
    <row r="140" spans="1:15">
      <c r="A140" s="36">
        <v>3</v>
      </c>
      <c r="B140" s="36">
        <v>9</v>
      </c>
      <c r="C140" s="36">
        <v>6</v>
      </c>
      <c r="D140" s="36"/>
      <c r="E140" s="36">
        <v>12</v>
      </c>
      <c r="F140" s="36">
        <v>4</v>
      </c>
      <c r="G140" s="36">
        <v>0.17098345100000001</v>
      </c>
      <c r="H140" s="36"/>
      <c r="I140" s="36">
        <v>48600</v>
      </c>
      <c r="J140" s="36"/>
      <c r="K140" s="36">
        <v>12</v>
      </c>
      <c r="L140" s="36">
        <v>4</v>
      </c>
      <c r="M140" s="36">
        <v>0.17098345100000001</v>
      </c>
      <c r="N140" s="36"/>
      <c r="O140" s="36">
        <v>9928000</v>
      </c>
    </row>
    <row r="141" spans="1:15">
      <c r="A141" s="36">
        <v>4</v>
      </c>
      <c r="B141" s="36">
        <v>19</v>
      </c>
      <c r="C141" s="36">
        <v>0</v>
      </c>
      <c r="D141" s="36"/>
      <c r="E141" s="36">
        <v>19</v>
      </c>
      <c r="F141" s="36">
        <v>0</v>
      </c>
      <c r="G141" s="36">
        <v>1</v>
      </c>
      <c r="H141" s="36"/>
      <c r="I141" s="36">
        <v>48600</v>
      </c>
      <c r="J141" s="36"/>
      <c r="K141" s="36">
        <v>12</v>
      </c>
      <c r="L141" s="36">
        <v>4</v>
      </c>
      <c r="M141" s="36">
        <v>0.17098345100000001</v>
      </c>
      <c r="N141" s="36"/>
      <c r="O141" s="36">
        <v>10243200</v>
      </c>
    </row>
    <row r="142" spans="1:15">
      <c r="A142" s="36">
        <v>5</v>
      </c>
      <c r="B142" s="36">
        <v>13</v>
      </c>
      <c r="C142" s="36">
        <v>3</v>
      </c>
      <c r="D142" s="36"/>
      <c r="E142" s="36">
        <v>12</v>
      </c>
      <c r="F142" s="36">
        <v>4</v>
      </c>
      <c r="G142" s="36">
        <v>0.17098345100000001</v>
      </c>
      <c r="H142" s="36"/>
      <c r="I142" s="36">
        <v>48600</v>
      </c>
      <c r="J142" s="36"/>
      <c r="K142" s="36">
        <v>12</v>
      </c>
      <c r="L142" s="36">
        <v>4</v>
      </c>
      <c r="M142" s="36">
        <v>0.17098345100000001</v>
      </c>
      <c r="N142" s="36"/>
      <c r="O142" s="36">
        <v>14983600</v>
      </c>
    </row>
    <row r="143" spans="1:15">
      <c r="A143" s="36">
        <v>6</v>
      </c>
      <c r="B143" s="36">
        <v>7</v>
      </c>
      <c r="C143" s="36">
        <v>7</v>
      </c>
      <c r="D143" s="36"/>
      <c r="E143" s="36">
        <v>12</v>
      </c>
      <c r="F143" s="36">
        <v>4</v>
      </c>
      <c r="G143" s="36">
        <v>0.17098345100000001</v>
      </c>
      <c r="H143" s="36"/>
      <c r="I143" s="36">
        <v>48600</v>
      </c>
      <c r="J143" s="36"/>
      <c r="K143" s="36">
        <v>12</v>
      </c>
      <c r="L143" s="36">
        <v>4</v>
      </c>
      <c r="M143" s="36">
        <v>0.17098345100000001</v>
      </c>
      <c r="N143" s="36"/>
      <c r="O143" s="36">
        <v>19861600</v>
      </c>
    </row>
    <row r="144" spans="1:15">
      <c r="A144" s="36">
        <v>7</v>
      </c>
      <c r="B144" s="36">
        <v>12</v>
      </c>
      <c r="C144" s="36">
        <v>5</v>
      </c>
      <c r="D144" s="36"/>
      <c r="E144" s="36">
        <v>12</v>
      </c>
      <c r="F144" s="36">
        <v>4</v>
      </c>
      <c r="G144" s="36">
        <v>0.17098345100000001</v>
      </c>
      <c r="H144" s="36"/>
      <c r="I144" s="36">
        <v>48600</v>
      </c>
      <c r="J144" s="36"/>
      <c r="K144" s="36">
        <v>12</v>
      </c>
      <c r="L144" s="36">
        <v>4</v>
      </c>
      <c r="M144" s="36">
        <v>0.17098345100000001</v>
      </c>
      <c r="N144" s="36"/>
      <c r="O144" s="36">
        <v>24622800</v>
      </c>
    </row>
    <row r="145" spans="1:15">
      <c r="A145" s="36">
        <v>8</v>
      </c>
      <c r="B145" s="36">
        <v>13</v>
      </c>
      <c r="C145" s="36">
        <v>2</v>
      </c>
      <c r="D145" s="36"/>
      <c r="E145" s="36">
        <v>12</v>
      </c>
      <c r="F145" s="36">
        <v>4</v>
      </c>
      <c r="G145" s="36">
        <v>0.17098345100000001</v>
      </c>
      <c r="H145" s="36"/>
      <c r="I145" s="36">
        <v>48600</v>
      </c>
      <c r="J145" s="36"/>
      <c r="K145" s="36">
        <v>12</v>
      </c>
      <c r="L145" s="36">
        <v>4</v>
      </c>
      <c r="M145" s="36">
        <v>0.17098345100000001</v>
      </c>
      <c r="N145" s="36"/>
      <c r="O145" s="36">
        <v>29362800</v>
      </c>
    </row>
    <row r="146" spans="1:15">
      <c r="A146" s="36">
        <v>9</v>
      </c>
      <c r="B146" s="36">
        <v>16</v>
      </c>
      <c r="C146" s="36">
        <v>1</v>
      </c>
      <c r="D146" s="36"/>
      <c r="E146" s="36">
        <v>13</v>
      </c>
      <c r="F146" s="36">
        <v>3</v>
      </c>
      <c r="G146" s="36">
        <v>0.17205606500000001</v>
      </c>
      <c r="H146" s="36"/>
      <c r="I146" s="36">
        <v>48600</v>
      </c>
      <c r="J146" s="36"/>
      <c r="K146" s="36">
        <v>12</v>
      </c>
      <c r="L146" s="36">
        <v>4</v>
      </c>
      <c r="M146" s="36">
        <v>0.17098345100000001</v>
      </c>
      <c r="N146" s="45" t="s">
        <v>106</v>
      </c>
      <c r="O146" s="36">
        <v>32837200</v>
      </c>
    </row>
    <row r="147" spans="1: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 spans="1: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 spans="1:15">
      <c r="A149" s="38" t="s">
        <v>86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 spans="1:15">
      <c r="A150" s="36"/>
      <c r="B150" s="103" t="s">
        <v>67</v>
      </c>
      <c r="C150" s="103"/>
      <c r="D150" s="44"/>
      <c r="E150" s="103" t="s">
        <v>68</v>
      </c>
      <c r="F150" s="103"/>
      <c r="G150" s="103"/>
      <c r="H150" s="44"/>
      <c r="I150" s="36"/>
      <c r="J150" s="36"/>
      <c r="K150" s="103" t="s">
        <v>69</v>
      </c>
      <c r="L150" s="103"/>
      <c r="M150" s="103"/>
      <c r="N150" s="36"/>
      <c r="O150" s="36"/>
    </row>
    <row r="151" spans="1:15">
      <c r="A151" s="76" t="s">
        <v>70</v>
      </c>
      <c r="B151" s="76" t="s">
        <v>71</v>
      </c>
      <c r="C151" s="76" t="s">
        <v>72</v>
      </c>
      <c r="D151" s="74"/>
      <c r="E151" s="76" t="s">
        <v>71</v>
      </c>
      <c r="F151" s="76" t="s">
        <v>72</v>
      </c>
      <c r="G151" s="76" t="s">
        <v>73</v>
      </c>
      <c r="H151" s="76"/>
      <c r="I151" s="75" t="s">
        <v>74</v>
      </c>
      <c r="J151" s="36"/>
      <c r="K151" s="76" t="s">
        <v>71</v>
      </c>
      <c r="L151" s="76" t="s">
        <v>72</v>
      </c>
      <c r="M151" s="76" t="s">
        <v>73</v>
      </c>
      <c r="N151" s="75"/>
      <c r="O151" s="76" t="s">
        <v>75</v>
      </c>
    </row>
    <row r="152" spans="1:15">
      <c r="A152" s="36">
        <v>1</v>
      </c>
      <c r="B152" s="36">
        <v>16</v>
      </c>
      <c r="C152" s="36">
        <v>0</v>
      </c>
      <c r="D152" s="36"/>
      <c r="E152" s="36">
        <v>13</v>
      </c>
      <c r="F152" s="36">
        <v>3</v>
      </c>
      <c r="G152" s="36">
        <v>0.17139604999999999</v>
      </c>
      <c r="H152" s="36"/>
      <c r="I152" s="36">
        <v>16200</v>
      </c>
      <c r="J152" s="36"/>
      <c r="K152" s="36">
        <v>13</v>
      </c>
      <c r="L152" s="36">
        <v>3</v>
      </c>
      <c r="M152" s="36">
        <v>0.17139604999999999</v>
      </c>
      <c r="N152" s="36"/>
      <c r="O152" s="36">
        <v>2450400</v>
      </c>
    </row>
    <row r="153" spans="1:15">
      <c r="A153" s="36">
        <v>2</v>
      </c>
      <c r="B153" s="36">
        <v>15</v>
      </c>
      <c r="C153" s="36">
        <v>0</v>
      </c>
      <c r="D153" s="36"/>
      <c r="E153" s="36">
        <v>13</v>
      </c>
      <c r="F153" s="36">
        <v>3</v>
      </c>
      <c r="G153" s="36">
        <v>0.17139604999999999</v>
      </c>
      <c r="H153" s="36"/>
      <c r="I153" s="36">
        <v>16200</v>
      </c>
      <c r="J153" s="36"/>
      <c r="K153" s="36">
        <v>13</v>
      </c>
      <c r="L153" s="36">
        <v>3</v>
      </c>
      <c r="M153" s="36">
        <v>0.17139604999999999</v>
      </c>
      <c r="N153" s="36"/>
      <c r="O153" s="36">
        <v>4900800</v>
      </c>
    </row>
    <row r="154" spans="1:15">
      <c r="A154" s="36">
        <v>3</v>
      </c>
      <c r="B154" s="36">
        <v>19</v>
      </c>
      <c r="C154" s="36">
        <v>0</v>
      </c>
      <c r="D154" s="36"/>
      <c r="E154" s="36">
        <v>19</v>
      </c>
      <c r="F154" s="36">
        <v>0</v>
      </c>
      <c r="G154" s="36">
        <v>1</v>
      </c>
      <c r="H154" s="36"/>
      <c r="I154" s="36">
        <v>48600</v>
      </c>
      <c r="J154" s="36"/>
      <c r="K154" s="36">
        <v>13</v>
      </c>
      <c r="L154" s="36">
        <v>3</v>
      </c>
      <c r="M154" s="36">
        <v>0.17205606500000001</v>
      </c>
      <c r="N154" s="36"/>
      <c r="O154" s="36">
        <v>6240800</v>
      </c>
    </row>
    <row r="155" spans="1:15">
      <c r="A155" s="36">
        <v>4</v>
      </c>
      <c r="B155" s="36">
        <v>7</v>
      </c>
      <c r="C155" s="36">
        <v>6</v>
      </c>
      <c r="D155" s="36"/>
      <c r="E155" s="36">
        <v>12</v>
      </c>
      <c r="F155" s="36">
        <v>4</v>
      </c>
      <c r="G155" s="36">
        <v>0.17098345100000001</v>
      </c>
      <c r="H155" s="36"/>
      <c r="I155" s="36">
        <v>48600</v>
      </c>
      <c r="J155" s="36"/>
      <c r="K155" s="36">
        <v>12</v>
      </c>
      <c r="L155" s="36">
        <v>4</v>
      </c>
      <c r="M155" s="36">
        <v>0.17098345100000001</v>
      </c>
      <c r="N155" s="36"/>
      <c r="O155" s="36">
        <v>11118400</v>
      </c>
    </row>
    <row r="156" spans="1:15">
      <c r="A156" s="36">
        <v>5</v>
      </c>
      <c r="B156" s="36">
        <v>9</v>
      </c>
      <c r="C156" s="36">
        <v>6</v>
      </c>
      <c r="D156" s="36"/>
      <c r="E156" s="36">
        <v>12</v>
      </c>
      <c r="F156" s="36">
        <v>4</v>
      </c>
      <c r="G156" s="36">
        <v>0.17098345100000001</v>
      </c>
      <c r="H156" s="36"/>
      <c r="I156" s="36">
        <v>48600</v>
      </c>
      <c r="J156" s="36"/>
      <c r="K156" s="36">
        <v>12</v>
      </c>
      <c r="L156" s="36">
        <v>4</v>
      </c>
      <c r="M156" s="36">
        <v>0.17098345100000001</v>
      </c>
      <c r="N156" s="36"/>
      <c r="O156" s="36">
        <v>15982400</v>
      </c>
    </row>
    <row r="157" spans="1:15">
      <c r="A157" s="36">
        <v>6</v>
      </c>
      <c r="B157" s="36">
        <v>15</v>
      </c>
      <c r="C157" s="36">
        <v>3</v>
      </c>
      <c r="D157" s="36"/>
      <c r="E157" s="36">
        <v>13</v>
      </c>
      <c r="F157" s="36">
        <v>3</v>
      </c>
      <c r="G157" s="36">
        <v>0.17205606500000001</v>
      </c>
      <c r="H157" s="36"/>
      <c r="I157" s="36">
        <v>48600</v>
      </c>
      <c r="J157" s="36"/>
      <c r="K157" s="36">
        <v>12</v>
      </c>
      <c r="L157" s="36">
        <v>4</v>
      </c>
      <c r="M157" s="36">
        <v>0.17098345100000001</v>
      </c>
      <c r="N157" s="36"/>
      <c r="O157" s="36">
        <v>19446800</v>
      </c>
    </row>
    <row r="158" spans="1:15">
      <c r="A158" s="36">
        <v>7</v>
      </c>
      <c r="B158" s="36">
        <v>17</v>
      </c>
      <c r="C158" s="36">
        <v>0</v>
      </c>
      <c r="D158" s="36"/>
      <c r="E158" s="36">
        <v>13</v>
      </c>
      <c r="F158" s="36">
        <v>3</v>
      </c>
      <c r="G158" s="36">
        <v>0.17205606500000001</v>
      </c>
      <c r="H158" s="36"/>
      <c r="I158" s="36">
        <v>48600</v>
      </c>
      <c r="J158" s="36"/>
      <c r="K158" s="36">
        <v>12</v>
      </c>
      <c r="L158" s="36">
        <v>4</v>
      </c>
      <c r="M158" s="36">
        <v>0.17098345100000001</v>
      </c>
      <c r="N158" s="36"/>
      <c r="O158" s="36">
        <v>22922800</v>
      </c>
    </row>
    <row r="159" spans="1:15">
      <c r="A159" s="36">
        <v>8</v>
      </c>
      <c r="B159" s="36">
        <v>12</v>
      </c>
      <c r="C159" s="36">
        <v>2</v>
      </c>
      <c r="D159" s="36"/>
      <c r="E159" s="36">
        <v>12</v>
      </c>
      <c r="F159" s="36">
        <v>4</v>
      </c>
      <c r="G159" s="36">
        <v>0.17098345100000001</v>
      </c>
      <c r="H159" s="36"/>
      <c r="I159" s="36">
        <v>48600</v>
      </c>
      <c r="J159" s="36"/>
      <c r="K159" s="36">
        <v>12</v>
      </c>
      <c r="L159" s="36">
        <v>4</v>
      </c>
      <c r="M159" s="36">
        <v>0.17098345100000001</v>
      </c>
      <c r="N159" s="36"/>
      <c r="O159" s="36">
        <v>27662400</v>
      </c>
    </row>
    <row r="160" spans="1:15">
      <c r="A160" s="36">
        <v>9</v>
      </c>
      <c r="B160" s="36">
        <v>19</v>
      </c>
      <c r="C160" s="36">
        <v>0</v>
      </c>
      <c r="D160" s="36"/>
      <c r="E160" s="36">
        <v>19</v>
      </c>
      <c r="F160" s="36">
        <v>0</v>
      </c>
      <c r="G160" s="36">
        <v>1</v>
      </c>
      <c r="H160" s="36"/>
      <c r="I160" s="36">
        <v>48600</v>
      </c>
      <c r="J160" s="36"/>
      <c r="K160" s="36">
        <v>12</v>
      </c>
      <c r="L160" s="36">
        <v>4</v>
      </c>
      <c r="M160" s="36">
        <v>0.17098345100000001</v>
      </c>
      <c r="N160" s="36"/>
      <c r="O160" s="36">
        <v>27977600</v>
      </c>
    </row>
    <row r="161" spans="1:15">
      <c r="A161" s="36">
        <v>10</v>
      </c>
      <c r="B161" s="36">
        <v>8</v>
      </c>
      <c r="C161" s="36">
        <v>6</v>
      </c>
      <c r="D161" s="36"/>
      <c r="E161" s="36">
        <v>12</v>
      </c>
      <c r="F161" s="36">
        <v>4</v>
      </c>
      <c r="G161" s="36">
        <v>0.17098345100000001</v>
      </c>
      <c r="H161" s="36"/>
      <c r="I161" s="36">
        <v>48600</v>
      </c>
      <c r="J161" s="36"/>
      <c r="K161" s="36">
        <v>12</v>
      </c>
      <c r="L161" s="36">
        <v>4</v>
      </c>
      <c r="M161" s="36">
        <v>0.17098345100000001</v>
      </c>
      <c r="N161" s="45" t="s">
        <v>106</v>
      </c>
      <c r="O161" s="36">
        <v>32848400</v>
      </c>
    </row>
    <row r="162" spans="1: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 spans="1: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 spans="1:15">
      <c r="A164" s="38" t="s">
        <v>87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5" spans="1:15">
      <c r="A165" s="36"/>
      <c r="B165" s="103" t="s">
        <v>67</v>
      </c>
      <c r="C165" s="103"/>
      <c r="D165" s="44"/>
      <c r="E165" s="103" t="s">
        <v>68</v>
      </c>
      <c r="F165" s="103"/>
      <c r="G165" s="103"/>
      <c r="H165" s="44"/>
      <c r="I165" s="36"/>
      <c r="J165" s="36"/>
      <c r="K165" s="103" t="s">
        <v>69</v>
      </c>
      <c r="L165" s="103"/>
      <c r="M165" s="103"/>
      <c r="N165" s="36"/>
      <c r="O165" s="36"/>
    </row>
    <row r="166" spans="1:15">
      <c r="A166" s="76" t="s">
        <v>70</v>
      </c>
      <c r="B166" s="76" t="s">
        <v>28</v>
      </c>
      <c r="C166" s="76" t="s">
        <v>29</v>
      </c>
      <c r="D166" s="74"/>
      <c r="E166" s="76" t="s">
        <v>28</v>
      </c>
      <c r="F166" s="76" t="s">
        <v>29</v>
      </c>
      <c r="G166" s="76" t="s">
        <v>73</v>
      </c>
      <c r="H166" s="76"/>
      <c r="I166" s="75" t="s">
        <v>36</v>
      </c>
      <c r="J166" s="36"/>
      <c r="K166" s="76" t="s">
        <v>28</v>
      </c>
      <c r="L166" s="76" t="s">
        <v>29</v>
      </c>
      <c r="M166" s="76" t="s">
        <v>73</v>
      </c>
      <c r="N166" s="75"/>
      <c r="O166" s="76" t="s">
        <v>75</v>
      </c>
    </row>
    <row r="167" spans="1:15">
      <c r="A167" s="36">
        <v>1</v>
      </c>
      <c r="B167" s="36">
        <v>7</v>
      </c>
      <c r="C167" s="36">
        <v>7</v>
      </c>
      <c r="D167" s="36"/>
      <c r="E167" s="36">
        <v>12</v>
      </c>
      <c r="F167" s="36">
        <v>4</v>
      </c>
      <c r="G167" s="36">
        <v>0.17098345100000001</v>
      </c>
      <c r="H167" s="36"/>
      <c r="I167" s="36">
        <v>48600</v>
      </c>
      <c r="J167" s="36"/>
      <c r="K167" s="36">
        <v>12</v>
      </c>
      <c r="L167" s="36">
        <v>4</v>
      </c>
      <c r="M167" s="36">
        <v>0.17098345100000001</v>
      </c>
      <c r="N167" s="36"/>
      <c r="O167" s="36">
        <v>4878000</v>
      </c>
    </row>
    <row r="168" spans="1:15">
      <c r="A168" s="36">
        <v>2</v>
      </c>
      <c r="B168" s="36">
        <v>10</v>
      </c>
      <c r="C168" s="36">
        <v>5</v>
      </c>
      <c r="D168" s="36"/>
      <c r="E168" s="36">
        <v>12</v>
      </c>
      <c r="F168" s="36">
        <v>4</v>
      </c>
      <c r="G168" s="36">
        <v>0.17098345100000001</v>
      </c>
      <c r="H168" s="36"/>
      <c r="I168" s="36">
        <v>48600</v>
      </c>
      <c r="J168" s="36"/>
      <c r="K168" s="36">
        <v>12</v>
      </c>
      <c r="L168" s="36">
        <v>4</v>
      </c>
      <c r="M168" s="36">
        <v>0.17098345100000001</v>
      </c>
      <c r="N168" s="36"/>
      <c r="O168" s="36">
        <v>9762400</v>
      </c>
    </row>
    <row r="169" spans="1:15">
      <c r="A169" s="36">
        <v>3</v>
      </c>
      <c r="B169" s="36">
        <v>12</v>
      </c>
      <c r="C169" s="36">
        <v>5</v>
      </c>
      <c r="D169" s="36"/>
      <c r="E169" s="36">
        <v>12</v>
      </c>
      <c r="F169" s="36">
        <v>4</v>
      </c>
      <c r="G169" s="36">
        <v>0.17098345100000001</v>
      </c>
      <c r="H169" s="36"/>
      <c r="I169" s="36">
        <v>48600</v>
      </c>
      <c r="J169" s="36"/>
      <c r="K169" s="36">
        <v>12</v>
      </c>
      <c r="L169" s="36">
        <v>4</v>
      </c>
      <c r="M169" s="36">
        <v>0.17098345100000001</v>
      </c>
      <c r="N169" s="36"/>
      <c r="O169" s="36">
        <v>14523600</v>
      </c>
    </row>
    <row r="170" spans="1:15">
      <c r="A170" s="36">
        <v>4</v>
      </c>
      <c r="B170" s="36">
        <v>13</v>
      </c>
      <c r="C170" s="36">
        <v>4</v>
      </c>
      <c r="D170" s="36"/>
      <c r="E170" s="36">
        <v>12</v>
      </c>
      <c r="F170" s="36">
        <v>4</v>
      </c>
      <c r="G170" s="36">
        <v>0.17098345100000001</v>
      </c>
      <c r="H170" s="36"/>
      <c r="I170" s="36">
        <v>48600</v>
      </c>
      <c r="J170" s="36"/>
      <c r="K170" s="36">
        <v>12</v>
      </c>
      <c r="L170" s="36">
        <v>4</v>
      </c>
      <c r="M170" s="36">
        <v>0.17098345100000001</v>
      </c>
      <c r="N170" s="36"/>
      <c r="O170" s="36">
        <v>19270800</v>
      </c>
    </row>
    <row r="171" spans="1:15">
      <c r="A171" s="36">
        <v>5</v>
      </c>
      <c r="B171" s="36">
        <v>12</v>
      </c>
      <c r="C171" s="36">
        <v>4</v>
      </c>
      <c r="D171" s="36"/>
      <c r="E171" s="36">
        <v>12</v>
      </c>
      <c r="F171" s="36">
        <v>4</v>
      </c>
      <c r="G171" s="36">
        <v>0.17098345100000001</v>
      </c>
      <c r="H171" s="36"/>
      <c r="I171" s="36">
        <v>48600</v>
      </c>
      <c r="J171" s="36"/>
      <c r="K171" s="36">
        <v>12</v>
      </c>
      <c r="L171" s="36">
        <v>4</v>
      </c>
      <c r="M171" s="36">
        <v>0.17098345100000001</v>
      </c>
      <c r="N171" s="36"/>
      <c r="O171" s="36">
        <v>24031600</v>
      </c>
    </row>
    <row r="172" spans="1:15">
      <c r="A172" s="36">
        <v>6</v>
      </c>
      <c r="B172" s="36">
        <v>10</v>
      </c>
      <c r="C172" s="36">
        <v>4</v>
      </c>
      <c r="D172" s="36"/>
      <c r="E172" s="36">
        <v>12</v>
      </c>
      <c r="F172" s="36">
        <v>4</v>
      </c>
      <c r="G172" s="36">
        <v>0.17098345100000001</v>
      </c>
      <c r="H172" s="36"/>
      <c r="I172" s="36">
        <v>48600</v>
      </c>
      <c r="J172" s="36"/>
      <c r="K172" s="36">
        <v>12</v>
      </c>
      <c r="L172" s="36">
        <v>4</v>
      </c>
      <c r="M172" s="36">
        <v>0.17098345100000001</v>
      </c>
      <c r="N172" s="36"/>
      <c r="O172" s="36">
        <v>28862000</v>
      </c>
    </row>
    <row r="173" spans="1:15">
      <c r="A173" s="36">
        <v>7</v>
      </c>
      <c r="B173" s="36">
        <v>12</v>
      </c>
      <c r="C173" s="36">
        <v>1</v>
      </c>
      <c r="D173" s="36"/>
      <c r="E173" s="36">
        <v>12</v>
      </c>
      <c r="F173" s="36">
        <v>4</v>
      </c>
      <c r="G173" s="36">
        <v>0.17098345100000001</v>
      </c>
      <c r="H173" s="36"/>
      <c r="I173" s="36">
        <v>48600</v>
      </c>
      <c r="J173" s="36"/>
      <c r="K173" s="36">
        <v>12</v>
      </c>
      <c r="L173" s="36">
        <v>4</v>
      </c>
      <c r="M173" s="36">
        <v>0.17098345100000001</v>
      </c>
      <c r="N173" s="45" t="s">
        <v>106</v>
      </c>
      <c r="O173" s="36">
        <v>33594800</v>
      </c>
    </row>
    <row r="174" spans="1: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</row>
    <row r="175" spans="1: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</row>
    <row r="176" spans="1:15">
      <c r="A176" s="38" t="s">
        <v>88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</row>
    <row r="177" spans="1:15">
      <c r="A177" s="36"/>
      <c r="B177" s="103" t="s">
        <v>67</v>
      </c>
      <c r="C177" s="103"/>
      <c r="D177" s="44"/>
      <c r="E177" s="103" t="s">
        <v>68</v>
      </c>
      <c r="F177" s="103"/>
      <c r="G177" s="103"/>
      <c r="H177" s="44"/>
      <c r="I177" s="36"/>
      <c r="J177" s="36"/>
      <c r="K177" s="103" t="s">
        <v>69</v>
      </c>
      <c r="L177" s="103"/>
      <c r="M177" s="103"/>
      <c r="N177" s="36"/>
      <c r="O177" s="36"/>
    </row>
    <row r="178" spans="1:15">
      <c r="A178" s="76" t="s">
        <v>70</v>
      </c>
      <c r="B178" s="76" t="s">
        <v>28</v>
      </c>
      <c r="C178" s="76" t="s">
        <v>29</v>
      </c>
      <c r="D178" s="74"/>
      <c r="E178" s="76" t="s">
        <v>28</v>
      </c>
      <c r="F178" s="76" t="s">
        <v>29</v>
      </c>
      <c r="G178" s="76" t="s">
        <v>73</v>
      </c>
      <c r="H178" s="76"/>
      <c r="I178" s="75" t="s">
        <v>36</v>
      </c>
      <c r="J178" s="36"/>
      <c r="K178" s="76" t="s">
        <v>28</v>
      </c>
      <c r="L178" s="76" t="s">
        <v>29</v>
      </c>
      <c r="M178" s="76" t="s">
        <v>73</v>
      </c>
      <c r="N178" s="75"/>
      <c r="O178" s="76" t="s">
        <v>75</v>
      </c>
    </row>
    <row r="179" spans="1:15">
      <c r="A179" s="36">
        <v>1</v>
      </c>
      <c r="B179" s="36">
        <v>16</v>
      </c>
      <c r="C179" s="36">
        <v>1</v>
      </c>
      <c r="D179" s="36"/>
      <c r="E179" s="36">
        <v>13</v>
      </c>
      <c r="F179" s="36">
        <v>3</v>
      </c>
      <c r="G179" s="36">
        <v>0.17139604999999999</v>
      </c>
      <c r="H179" s="36"/>
      <c r="I179" s="36">
        <v>16200</v>
      </c>
      <c r="J179" s="36"/>
      <c r="K179" s="36">
        <v>13</v>
      </c>
      <c r="L179" s="36">
        <v>3</v>
      </c>
      <c r="M179" s="36">
        <v>0.17139604999999999</v>
      </c>
      <c r="N179" s="36"/>
      <c r="O179" s="36">
        <v>2449600</v>
      </c>
    </row>
    <row r="180" spans="1:15">
      <c r="A180" s="36">
        <v>2</v>
      </c>
      <c r="B180" s="36">
        <v>9</v>
      </c>
      <c r="C180" s="36">
        <v>3</v>
      </c>
      <c r="D180" s="36"/>
      <c r="E180" s="36">
        <v>12</v>
      </c>
      <c r="F180" s="36">
        <v>4</v>
      </c>
      <c r="G180" s="36">
        <v>0.17098345100000001</v>
      </c>
      <c r="H180" s="36"/>
      <c r="I180" s="36">
        <v>48600</v>
      </c>
      <c r="J180" s="36"/>
      <c r="K180" s="36">
        <v>12</v>
      </c>
      <c r="L180" s="36">
        <v>4</v>
      </c>
      <c r="M180" s="36">
        <v>0.17098345100000001</v>
      </c>
      <c r="N180" s="36"/>
      <c r="O180" s="36">
        <v>8284000</v>
      </c>
    </row>
    <row r="181" spans="1:15">
      <c r="A181" s="36">
        <v>3</v>
      </c>
      <c r="B181" s="36">
        <v>14</v>
      </c>
      <c r="C181" s="36">
        <v>2</v>
      </c>
      <c r="D181" s="36"/>
      <c r="E181" s="36">
        <v>12</v>
      </c>
      <c r="F181" s="36">
        <v>4</v>
      </c>
      <c r="G181" s="36">
        <v>0.17098345100000001</v>
      </c>
      <c r="H181" s="36"/>
      <c r="I181" s="36">
        <v>48600</v>
      </c>
      <c r="J181" s="36"/>
      <c r="K181" s="36">
        <v>12</v>
      </c>
      <c r="L181" s="36">
        <v>4</v>
      </c>
      <c r="M181" s="36">
        <v>0.17098345100000001</v>
      </c>
      <c r="N181" s="36"/>
      <c r="O181" s="36">
        <v>13033600</v>
      </c>
    </row>
    <row r="182" spans="1:15">
      <c r="A182" s="36">
        <v>4</v>
      </c>
      <c r="B182" s="36">
        <v>14</v>
      </c>
      <c r="C182" s="36">
        <v>3</v>
      </c>
      <c r="D182" s="36"/>
      <c r="E182" s="36">
        <v>12</v>
      </c>
      <c r="F182" s="36">
        <v>4</v>
      </c>
      <c r="G182" s="36">
        <v>0.17098345100000001</v>
      </c>
      <c r="H182" s="36"/>
      <c r="I182" s="36">
        <v>48600</v>
      </c>
      <c r="J182" s="36"/>
      <c r="K182" s="36">
        <v>12</v>
      </c>
      <c r="L182" s="36">
        <v>4</v>
      </c>
      <c r="M182" s="36">
        <v>0.17098345100000001</v>
      </c>
      <c r="N182" s="36"/>
      <c r="O182" s="36">
        <v>17778800</v>
      </c>
    </row>
    <row r="183" spans="1:15">
      <c r="A183" s="36">
        <v>5</v>
      </c>
      <c r="B183" s="36">
        <v>16</v>
      </c>
      <c r="C183" s="36">
        <v>0</v>
      </c>
      <c r="D183" s="36"/>
      <c r="E183" s="36">
        <v>13</v>
      </c>
      <c r="F183" s="36">
        <v>3</v>
      </c>
      <c r="G183" s="36">
        <v>0.17205606500000001</v>
      </c>
      <c r="H183" s="36"/>
      <c r="I183" s="36">
        <v>48600</v>
      </c>
      <c r="J183" s="36"/>
      <c r="K183" s="36">
        <v>12</v>
      </c>
      <c r="L183" s="36">
        <v>4</v>
      </c>
      <c r="M183" s="36">
        <v>0.17098345100000001</v>
      </c>
      <c r="N183" s="36"/>
      <c r="O183" s="36">
        <v>21254000</v>
      </c>
    </row>
    <row r="184" spans="1:15">
      <c r="A184" s="36">
        <v>6</v>
      </c>
      <c r="B184" s="36">
        <v>17</v>
      </c>
      <c r="C184" s="36">
        <v>0</v>
      </c>
      <c r="D184" s="36"/>
      <c r="E184" s="36">
        <v>13</v>
      </c>
      <c r="F184" s="36">
        <v>3</v>
      </c>
      <c r="G184" s="36">
        <v>0.17205606500000001</v>
      </c>
      <c r="H184" s="36"/>
      <c r="I184" s="36">
        <v>48600</v>
      </c>
      <c r="J184" s="36"/>
      <c r="K184" s="36">
        <v>12</v>
      </c>
      <c r="L184" s="36">
        <v>4</v>
      </c>
      <c r="M184" s="36">
        <v>0.17098345100000001</v>
      </c>
      <c r="N184" s="36"/>
      <c r="O184" s="36">
        <v>24730000</v>
      </c>
    </row>
    <row r="185" spans="1:15">
      <c r="A185" s="36">
        <v>7</v>
      </c>
      <c r="B185" s="36">
        <v>9</v>
      </c>
      <c r="C185" s="36">
        <v>5</v>
      </c>
      <c r="D185" s="36"/>
      <c r="E185" s="36">
        <v>12</v>
      </c>
      <c r="F185" s="36">
        <v>4</v>
      </c>
      <c r="G185" s="36">
        <v>0.17098345100000001</v>
      </c>
      <c r="H185" s="36"/>
      <c r="I185" s="36">
        <v>48600</v>
      </c>
      <c r="J185" s="36"/>
      <c r="K185" s="36">
        <v>12</v>
      </c>
      <c r="L185" s="36">
        <v>4</v>
      </c>
      <c r="M185" s="36">
        <v>0.17098345100000001</v>
      </c>
      <c r="N185" s="36"/>
      <c r="O185" s="36">
        <v>29593600</v>
      </c>
    </row>
    <row r="186" spans="1:15">
      <c r="A186" s="36">
        <v>8</v>
      </c>
      <c r="B186" s="36">
        <v>11</v>
      </c>
      <c r="C186" s="36">
        <v>5</v>
      </c>
      <c r="D186" s="36"/>
      <c r="E186" s="36">
        <v>12</v>
      </c>
      <c r="F186" s="36">
        <v>4</v>
      </c>
      <c r="G186" s="36">
        <v>0.17098345100000001</v>
      </c>
      <c r="H186" s="36"/>
      <c r="I186" s="36">
        <v>48600</v>
      </c>
      <c r="J186" s="36"/>
      <c r="K186" s="36">
        <v>12</v>
      </c>
      <c r="L186" s="36">
        <v>4</v>
      </c>
      <c r="M186" s="36">
        <v>0.17098345100000001</v>
      </c>
      <c r="N186" s="45" t="s">
        <v>106</v>
      </c>
      <c r="O186" s="36">
        <v>34375200</v>
      </c>
    </row>
    <row r="187" spans="1: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</row>
    <row r="188" spans="1: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</row>
    <row r="189" spans="1:15">
      <c r="A189" s="38" t="s">
        <v>89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</row>
    <row r="190" spans="1:15">
      <c r="A190" s="36"/>
      <c r="B190" s="103" t="s">
        <v>67</v>
      </c>
      <c r="C190" s="103"/>
      <c r="D190" s="44"/>
      <c r="E190" s="103" t="s">
        <v>68</v>
      </c>
      <c r="F190" s="103"/>
      <c r="G190" s="103"/>
      <c r="H190" s="44"/>
      <c r="I190" s="36"/>
      <c r="J190" s="36"/>
      <c r="K190" s="103" t="s">
        <v>69</v>
      </c>
      <c r="L190" s="103"/>
      <c r="M190" s="103"/>
      <c r="N190" s="36"/>
      <c r="O190" s="36"/>
    </row>
    <row r="191" spans="1:15">
      <c r="A191" s="76" t="s">
        <v>70</v>
      </c>
      <c r="B191" s="76" t="s">
        <v>28</v>
      </c>
      <c r="C191" s="76" t="s">
        <v>29</v>
      </c>
      <c r="D191" s="74"/>
      <c r="E191" s="76" t="s">
        <v>28</v>
      </c>
      <c r="F191" s="76" t="s">
        <v>29</v>
      </c>
      <c r="G191" s="76" t="s">
        <v>73</v>
      </c>
      <c r="H191" s="76"/>
      <c r="I191" s="75" t="s">
        <v>36</v>
      </c>
      <c r="J191" s="36"/>
      <c r="K191" s="76" t="s">
        <v>28</v>
      </c>
      <c r="L191" s="76" t="s">
        <v>29</v>
      </c>
      <c r="M191" s="76" t="s">
        <v>73</v>
      </c>
      <c r="N191" s="75"/>
      <c r="O191" s="76" t="s">
        <v>75</v>
      </c>
    </row>
    <row r="192" spans="1:15">
      <c r="A192" s="44">
        <v>1</v>
      </c>
      <c r="B192" s="44">
        <v>12</v>
      </c>
      <c r="C192" s="44">
        <v>5</v>
      </c>
      <c r="D192" s="44"/>
      <c r="E192" s="44">
        <v>12</v>
      </c>
      <c r="F192" s="44">
        <v>4</v>
      </c>
      <c r="G192" s="44">
        <v>0.17098345051117114</v>
      </c>
      <c r="H192" s="44"/>
      <c r="I192" s="44">
        <v>48600</v>
      </c>
      <c r="J192" s="44"/>
      <c r="K192" s="44">
        <v>12</v>
      </c>
      <c r="L192" s="44">
        <v>4</v>
      </c>
      <c r="M192" s="44">
        <v>0.17098345051117114</v>
      </c>
      <c r="N192" s="44"/>
      <c r="O192" s="44">
        <v>4761200</v>
      </c>
    </row>
    <row r="193" spans="1:15">
      <c r="A193" s="44">
        <v>2</v>
      </c>
      <c r="B193" s="44">
        <v>18</v>
      </c>
      <c r="C193" s="44">
        <v>0</v>
      </c>
      <c r="D193" s="44"/>
      <c r="E193" s="44">
        <v>13</v>
      </c>
      <c r="F193" s="44">
        <v>3</v>
      </c>
      <c r="G193" s="44">
        <v>0.17205606475939406</v>
      </c>
      <c r="H193" s="44"/>
      <c r="I193" s="44">
        <v>48600</v>
      </c>
      <c r="J193" s="44"/>
      <c r="K193" s="44">
        <v>12</v>
      </c>
      <c r="L193" s="44">
        <v>4</v>
      </c>
      <c r="M193" s="44">
        <v>0.17098345051117114</v>
      </c>
      <c r="N193" s="44"/>
      <c r="O193" s="44">
        <v>8237600</v>
      </c>
    </row>
    <row r="194" spans="1:15">
      <c r="A194" s="44">
        <v>3</v>
      </c>
      <c r="B194" s="44">
        <v>14</v>
      </c>
      <c r="C194" s="44">
        <v>2</v>
      </c>
      <c r="D194" s="44"/>
      <c r="E194" s="44">
        <v>12</v>
      </c>
      <c r="F194" s="44">
        <v>4</v>
      </c>
      <c r="G194" s="44">
        <v>0.17098345051117114</v>
      </c>
      <c r="H194" s="44"/>
      <c r="I194" s="44">
        <v>48600</v>
      </c>
      <c r="J194" s="44"/>
      <c r="K194" s="44">
        <v>12</v>
      </c>
      <c r="L194" s="44">
        <v>4</v>
      </c>
      <c r="M194" s="44">
        <v>0.17098345051117114</v>
      </c>
      <c r="N194" s="44"/>
      <c r="O194" s="44">
        <v>12987200</v>
      </c>
    </row>
    <row r="195" spans="1:15">
      <c r="A195" s="44">
        <v>4</v>
      </c>
      <c r="B195" s="44">
        <v>13</v>
      </c>
      <c r="C195" s="44">
        <v>3</v>
      </c>
      <c r="D195" s="44"/>
      <c r="E195" s="44">
        <v>12</v>
      </c>
      <c r="F195" s="44">
        <v>4</v>
      </c>
      <c r="G195" s="44">
        <v>0.17098345051117114</v>
      </c>
      <c r="H195" s="44"/>
      <c r="I195" s="44">
        <v>48600</v>
      </c>
      <c r="J195" s="44"/>
      <c r="K195" s="44">
        <v>12</v>
      </c>
      <c r="L195" s="44">
        <v>4</v>
      </c>
      <c r="M195" s="44">
        <v>0.17098345051117114</v>
      </c>
      <c r="N195" s="44"/>
      <c r="O195" s="44">
        <v>17727600</v>
      </c>
    </row>
    <row r="196" spans="1:15">
      <c r="A196" s="44">
        <v>5</v>
      </c>
      <c r="B196" s="44">
        <v>15</v>
      </c>
      <c r="C196" s="44">
        <v>1</v>
      </c>
      <c r="D196" s="44"/>
      <c r="E196" s="44">
        <v>13</v>
      </c>
      <c r="F196" s="44">
        <v>3</v>
      </c>
      <c r="G196" s="44">
        <v>0.17205606475939406</v>
      </c>
      <c r="H196" s="44"/>
      <c r="I196" s="44">
        <v>48600</v>
      </c>
      <c r="J196" s="44"/>
      <c r="K196" s="44">
        <v>12</v>
      </c>
      <c r="L196" s="44">
        <v>4</v>
      </c>
      <c r="M196" s="44">
        <v>0.17098345051117114</v>
      </c>
      <c r="N196" s="44"/>
      <c r="O196" s="44">
        <v>21192000</v>
      </c>
    </row>
    <row r="197" spans="1:15">
      <c r="A197" s="44">
        <v>6</v>
      </c>
      <c r="B197" s="44">
        <v>12</v>
      </c>
      <c r="C197" s="44">
        <v>4</v>
      </c>
      <c r="D197" s="44"/>
      <c r="E197" s="44">
        <v>12</v>
      </c>
      <c r="F197" s="44">
        <v>4</v>
      </c>
      <c r="G197" s="44">
        <v>0.17098345051117114</v>
      </c>
      <c r="H197" s="44"/>
      <c r="I197" s="44">
        <v>48600</v>
      </c>
      <c r="J197" s="44"/>
      <c r="K197" s="44">
        <v>12</v>
      </c>
      <c r="L197" s="44">
        <v>4</v>
      </c>
      <c r="M197" s="44">
        <v>0.17098345051117114</v>
      </c>
      <c r="N197" s="44"/>
      <c r="O197" s="44">
        <v>25952800</v>
      </c>
    </row>
    <row r="198" spans="1:15">
      <c r="A198" s="44">
        <v>7</v>
      </c>
      <c r="B198" s="44">
        <v>10</v>
      </c>
      <c r="C198" s="44">
        <v>6</v>
      </c>
      <c r="D198" s="44"/>
      <c r="E198" s="44">
        <v>12</v>
      </c>
      <c r="F198" s="44">
        <v>4</v>
      </c>
      <c r="G198" s="44">
        <v>0.17098345051117114</v>
      </c>
      <c r="H198" s="44"/>
      <c r="I198" s="44">
        <v>48600</v>
      </c>
      <c r="J198" s="44"/>
      <c r="K198" s="44">
        <v>12</v>
      </c>
      <c r="L198" s="44">
        <v>4</v>
      </c>
      <c r="M198" s="44">
        <v>0.17098345051117114</v>
      </c>
      <c r="N198" s="45" t="s">
        <v>106</v>
      </c>
      <c r="O198" s="44">
        <v>30837200</v>
      </c>
    </row>
    <row r="199" spans="1: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</row>
    <row r="200" spans="1: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</row>
    <row r="201" spans="1:15">
      <c r="A201" s="38" t="s">
        <v>90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</row>
    <row r="202" spans="1:15">
      <c r="A202" s="36"/>
      <c r="B202" s="103" t="s">
        <v>67</v>
      </c>
      <c r="C202" s="103"/>
      <c r="D202" s="44"/>
      <c r="E202" s="103" t="s">
        <v>68</v>
      </c>
      <c r="F202" s="103"/>
      <c r="G202" s="103"/>
      <c r="H202" s="44"/>
      <c r="I202" s="36"/>
      <c r="J202" s="36"/>
      <c r="K202" s="103" t="s">
        <v>69</v>
      </c>
      <c r="L202" s="103"/>
      <c r="M202" s="103"/>
      <c r="N202" s="36"/>
      <c r="O202" s="36"/>
    </row>
    <row r="203" spans="1:15">
      <c r="A203" s="76" t="s">
        <v>70</v>
      </c>
      <c r="B203" s="76" t="s">
        <v>28</v>
      </c>
      <c r="C203" s="76" t="s">
        <v>29</v>
      </c>
      <c r="D203" s="74"/>
      <c r="E203" s="76" t="s">
        <v>28</v>
      </c>
      <c r="F203" s="76" t="s">
        <v>29</v>
      </c>
      <c r="G203" s="76" t="s">
        <v>73</v>
      </c>
      <c r="H203" s="76"/>
      <c r="I203" s="75" t="s">
        <v>36</v>
      </c>
      <c r="J203" s="36"/>
      <c r="K203" s="76" t="s">
        <v>28</v>
      </c>
      <c r="L203" s="76" t="s">
        <v>29</v>
      </c>
      <c r="M203" s="76" t="s">
        <v>73</v>
      </c>
      <c r="N203" s="75"/>
      <c r="O203" s="76" t="s">
        <v>75</v>
      </c>
    </row>
    <row r="204" spans="1:15">
      <c r="A204" s="36">
        <v>1</v>
      </c>
      <c r="B204" s="36">
        <v>16</v>
      </c>
      <c r="C204" s="36">
        <v>0</v>
      </c>
      <c r="D204" s="36"/>
      <c r="E204" s="36">
        <v>13</v>
      </c>
      <c r="F204" s="36">
        <v>3</v>
      </c>
      <c r="G204" s="36">
        <v>0.17139604999999999</v>
      </c>
      <c r="H204" s="36"/>
      <c r="I204" s="36">
        <v>16200</v>
      </c>
      <c r="J204" s="36"/>
      <c r="K204" s="36">
        <v>13</v>
      </c>
      <c r="L204" s="36">
        <v>3</v>
      </c>
      <c r="M204" s="36">
        <v>0.17139604999999999</v>
      </c>
      <c r="N204" s="36"/>
      <c r="O204" s="36">
        <v>2450400</v>
      </c>
    </row>
    <row r="205" spans="1:15">
      <c r="A205" s="36">
        <v>2</v>
      </c>
      <c r="B205" s="36">
        <v>15</v>
      </c>
      <c r="C205" s="36">
        <v>1</v>
      </c>
      <c r="D205" s="36"/>
      <c r="E205" s="36">
        <v>13</v>
      </c>
      <c r="F205" s="36">
        <v>3</v>
      </c>
      <c r="G205" s="36">
        <v>0.17139604999999999</v>
      </c>
      <c r="H205" s="36"/>
      <c r="I205" s="36">
        <v>16200</v>
      </c>
      <c r="J205" s="36"/>
      <c r="K205" s="36">
        <v>13</v>
      </c>
      <c r="L205" s="36">
        <v>3</v>
      </c>
      <c r="M205" s="36">
        <v>0.17139604999999999</v>
      </c>
      <c r="N205" s="36"/>
      <c r="O205" s="36">
        <v>4890000</v>
      </c>
    </row>
    <row r="206" spans="1:15">
      <c r="A206" s="36">
        <v>3</v>
      </c>
      <c r="B206" s="36">
        <v>10</v>
      </c>
      <c r="C206" s="36">
        <v>4</v>
      </c>
      <c r="D206" s="36"/>
      <c r="E206" s="36">
        <v>12</v>
      </c>
      <c r="F206" s="36">
        <v>4</v>
      </c>
      <c r="G206" s="36">
        <v>0.17098345100000001</v>
      </c>
      <c r="H206" s="36"/>
      <c r="I206" s="36">
        <v>48600</v>
      </c>
      <c r="J206" s="36"/>
      <c r="K206" s="36">
        <v>12</v>
      </c>
      <c r="L206" s="36">
        <v>4</v>
      </c>
      <c r="M206" s="36">
        <v>0.17098345100000001</v>
      </c>
      <c r="N206" s="36"/>
      <c r="O206" s="36">
        <v>10745200</v>
      </c>
    </row>
    <row r="207" spans="1:15">
      <c r="A207" s="36">
        <v>4</v>
      </c>
      <c r="B207" s="36">
        <v>14</v>
      </c>
      <c r="C207" s="36">
        <v>2</v>
      </c>
      <c r="D207" s="36"/>
      <c r="E207" s="36">
        <v>12</v>
      </c>
      <c r="F207" s="36">
        <v>4</v>
      </c>
      <c r="G207" s="36">
        <v>0.17098345100000001</v>
      </c>
      <c r="H207" s="36"/>
      <c r="I207" s="36">
        <v>48600</v>
      </c>
      <c r="J207" s="36"/>
      <c r="K207" s="36">
        <v>12</v>
      </c>
      <c r="L207" s="36">
        <v>4</v>
      </c>
      <c r="M207" s="36">
        <v>0.17098345100000001</v>
      </c>
      <c r="N207" s="36"/>
      <c r="O207" s="36">
        <v>15494800</v>
      </c>
    </row>
    <row r="208" spans="1:15">
      <c r="A208" s="36">
        <v>5</v>
      </c>
      <c r="B208" s="36">
        <v>8</v>
      </c>
      <c r="C208" s="36">
        <v>4</v>
      </c>
      <c r="D208" s="36"/>
      <c r="E208" s="36">
        <v>12</v>
      </c>
      <c r="F208" s="36">
        <v>4</v>
      </c>
      <c r="G208" s="36">
        <v>0.17098345100000001</v>
      </c>
      <c r="H208" s="36"/>
      <c r="I208" s="36">
        <v>48600</v>
      </c>
      <c r="J208" s="36"/>
      <c r="K208" s="36">
        <v>12</v>
      </c>
      <c r="L208" s="36">
        <v>4</v>
      </c>
      <c r="M208" s="36">
        <v>0.17098345100000001</v>
      </c>
      <c r="N208" s="36"/>
      <c r="O208" s="36">
        <v>20358000</v>
      </c>
    </row>
    <row r="209" spans="1:15">
      <c r="A209" s="36">
        <v>6</v>
      </c>
      <c r="B209" s="36">
        <v>8</v>
      </c>
      <c r="C209" s="36">
        <v>3</v>
      </c>
      <c r="D209" s="36"/>
      <c r="E209" s="36">
        <v>12</v>
      </c>
      <c r="F209" s="36">
        <v>4</v>
      </c>
      <c r="G209" s="36">
        <v>0.17098345100000001</v>
      </c>
      <c r="H209" s="36"/>
      <c r="I209" s="36">
        <v>48600</v>
      </c>
      <c r="J209" s="36"/>
      <c r="K209" s="36">
        <v>12</v>
      </c>
      <c r="L209" s="36">
        <v>4</v>
      </c>
      <c r="M209" s="36">
        <v>0.17098345100000001</v>
      </c>
      <c r="N209" s="36"/>
      <c r="O209" s="36">
        <v>25228000</v>
      </c>
    </row>
    <row r="210" spans="1:15">
      <c r="A210" s="36">
        <v>7</v>
      </c>
      <c r="B210" s="36">
        <v>10</v>
      </c>
      <c r="C210" s="36">
        <v>1</v>
      </c>
      <c r="D210" s="36"/>
      <c r="E210" s="36">
        <v>12</v>
      </c>
      <c r="F210" s="36">
        <v>4</v>
      </c>
      <c r="G210" s="36">
        <v>0.17098345100000001</v>
      </c>
      <c r="H210" s="36"/>
      <c r="I210" s="36">
        <v>48600</v>
      </c>
      <c r="J210" s="36"/>
      <c r="K210" s="36">
        <v>12</v>
      </c>
      <c r="L210" s="36">
        <v>4</v>
      </c>
      <c r="M210" s="36">
        <v>0.17098345100000001</v>
      </c>
      <c r="N210" s="45" t="s">
        <v>106</v>
      </c>
      <c r="O210" s="36">
        <v>30008800</v>
      </c>
    </row>
    <row r="211" spans="1: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 spans="1: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>
      <c r="A213" s="38" t="s">
        <v>91</v>
      </c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</row>
    <row r="214" spans="1:15">
      <c r="A214" s="36"/>
      <c r="B214" s="103" t="s">
        <v>67</v>
      </c>
      <c r="C214" s="103"/>
      <c r="D214" s="44"/>
      <c r="E214" s="103" t="s">
        <v>68</v>
      </c>
      <c r="F214" s="103"/>
      <c r="G214" s="103"/>
      <c r="H214" s="44"/>
      <c r="I214" s="36"/>
      <c r="J214" s="36"/>
      <c r="K214" s="103" t="s">
        <v>69</v>
      </c>
      <c r="L214" s="103"/>
      <c r="M214" s="103"/>
      <c r="N214" s="36"/>
      <c r="O214" s="36"/>
    </row>
    <row r="215" spans="1:15">
      <c r="A215" s="76" t="s">
        <v>70</v>
      </c>
      <c r="B215" s="76" t="s">
        <v>28</v>
      </c>
      <c r="C215" s="76" t="s">
        <v>29</v>
      </c>
      <c r="D215" s="74"/>
      <c r="E215" s="76" t="s">
        <v>28</v>
      </c>
      <c r="F215" s="76" t="s">
        <v>29</v>
      </c>
      <c r="G215" s="76" t="s">
        <v>73</v>
      </c>
      <c r="H215" s="76"/>
      <c r="I215" s="75" t="s">
        <v>36</v>
      </c>
      <c r="J215" s="36"/>
      <c r="K215" s="76" t="s">
        <v>28</v>
      </c>
      <c r="L215" s="76" t="s">
        <v>29</v>
      </c>
      <c r="M215" s="76" t="s">
        <v>73</v>
      </c>
      <c r="N215" s="75"/>
      <c r="O215" s="76" t="s">
        <v>75</v>
      </c>
    </row>
    <row r="216" spans="1:15">
      <c r="A216" s="36">
        <v>1</v>
      </c>
      <c r="B216" s="36">
        <v>17</v>
      </c>
      <c r="C216" s="36">
        <v>1</v>
      </c>
      <c r="D216" s="36"/>
      <c r="E216" s="36">
        <v>13</v>
      </c>
      <c r="F216" s="36">
        <v>3</v>
      </c>
      <c r="G216" s="36">
        <v>0.17139604999999999</v>
      </c>
      <c r="H216" s="36"/>
      <c r="I216" s="36">
        <v>16200</v>
      </c>
      <c r="J216" s="36"/>
      <c r="K216" s="36">
        <v>13</v>
      </c>
      <c r="L216" s="36">
        <v>3</v>
      </c>
      <c r="M216" s="36">
        <v>0.17139604999999999</v>
      </c>
      <c r="N216" s="36"/>
      <c r="O216" s="36">
        <v>2450400</v>
      </c>
    </row>
    <row r="217" spans="1:15">
      <c r="A217" s="36">
        <v>2</v>
      </c>
      <c r="B217" s="36">
        <v>16</v>
      </c>
      <c r="C217" s="36">
        <v>1</v>
      </c>
      <c r="D217" s="36"/>
      <c r="E217" s="36">
        <v>13</v>
      </c>
      <c r="F217" s="36">
        <v>3</v>
      </c>
      <c r="G217" s="36">
        <v>0.17139604999999999</v>
      </c>
      <c r="H217" s="36"/>
      <c r="I217" s="36">
        <v>16200</v>
      </c>
      <c r="J217" s="36"/>
      <c r="K217" s="36">
        <v>13</v>
      </c>
      <c r="L217" s="36">
        <v>3</v>
      </c>
      <c r="M217" s="36">
        <v>0.17139604999999999</v>
      </c>
      <c r="N217" s="36"/>
      <c r="O217" s="36">
        <v>4900000</v>
      </c>
    </row>
    <row r="218" spans="1:15">
      <c r="A218" s="36">
        <v>3</v>
      </c>
      <c r="B218" s="36">
        <v>13</v>
      </c>
      <c r="C218" s="36">
        <v>2</v>
      </c>
      <c r="D218" s="36"/>
      <c r="E218" s="36">
        <v>12</v>
      </c>
      <c r="F218" s="36">
        <v>4</v>
      </c>
      <c r="G218" s="36">
        <v>0.17098345100000001</v>
      </c>
      <c r="H218" s="36"/>
      <c r="I218" s="36">
        <v>48600</v>
      </c>
      <c r="J218" s="36"/>
      <c r="K218" s="36">
        <v>12</v>
      </c>
      <c r="L218" s="36">
        <v>4</v>
      </c>
      <c r="M218" s="36">
        <v>0.17098345100000001</v>
      </c>
      <c r="N218" s="36"/>
      <c r="O218" s="36">
        <v>10664800</v>
      </c>
    </row>
    <row r="219" spans="1:15">
      <c r="A219" s="36">
        <v>4</v>
      </c>
      <c r="B219" s="36">
        <v>19</v>
      </c>
      <c r="C219" s="36">
        <v>0</v>
      </c>
      <c r="D219" s="36"/>
      <c r="E219" s="36">
        <v>19</v>
      </c>
      <c r="F219" s="36">
        <v>0</v>
      </c>
      <c r="G219" s="36">
        <v>1</v>
      </c>
      <c r="H219" s="36"/>
      <c r="I219" s="36">
        <v>48600</v>
      </c>
      <c r="J219" s="36"/>
      <c r="K219" s="36">
        <v>12</v>
      </c>
      <c r="L219" s="36">
        <v>4</v>
      </c>
      <c r="M219" s="36">
        <v>0.17098345100000001</v>
      </c>
      <c r="N219" s="36"/>
      <c r="O219" s="36">
        <v>10980000</v>
      </c>
    </row>
    <row r="220" spans="1:15">
      <c r="A220" s="36">
        <v>5</v>
      </c>
      <c r="B220" s="36">
        <v>11</v>
      </c>
      <c r="C220" s="36">
        <v>5</v>
      </c>
      <c r="D220" s="36"/>
      <c r="E220" s="36">
        <v>12</v>
      </c>
      <c r="F220" s="36">
        <v>4</v>
      </c>
      <c r="G220" s="36">
        <v>0.17098345100000001</v>
      </c>
      <c r="H220" s="36"/>
      <c r="I220" s="36">
        <v>48600</v>
      </c>
      <c r="J220" s="36"/>
      <c r="K220" s="36">
        <v>12</v>
      </c>
      <c r="L220" s="36">
        <v>4</v>
      </c>
      <c r="M220" s="36">
        <v>0.17098345100000001</v>
      </c>
      <c r="N220" s="36"/>
      <c r="O220" s="36">
        <v>15761600</v>
      </c>
    </row>
    <row r="221" spans="1:15">
      <c r="A221" s="36">
        <v>6</v>
      </c>
      <c r="B221" s="36">
        <v>13</v>
      </c>
      <c r="C221" s="36">
        <v>3</v>
      </c>
      <c r="D221" s="36"/>
      <c r="E221" s="36">
        <v>12</v>
      </c>
      <c r="F221" s="36">
        <v>4</v>
      </c>
      <c r="G221" s="36">
        <v>0.17098345100000001</v>
      </c>
      <c r="H221" s="36"/>
      <c r="I221" s="36">
        <v>48600</v>
      </c>
      <c r="J221" s="36"/>
      <c r="K221" s="36">
        <v>12</v>
      </c>
      <c r="L221" s="36">
        <v>4</v>
      </c>
      <c r="M221" s="36">
        <v>0.17098345100000001</v>
      </c>
      <c r="N221" s="36"/>
      <c r="O221" s="36">
        <v>20502000</v>
      </c>
    </row>
    <row r="222" spans="1:15">
      <c r="A222" s="36">
        <v>7</v>
      </c>
      <c r="B222" s="36">
        <v>8</v>
      </c>
      <c r="C222" s="36">
        <v>6</v>
      </c>
      <c r="D222" s="36"/>
      <c r="E222" s="36">
        <v>12</v>
      </c>
      <c r="F222" s="36">
        <v>4</v>
      </c>
      <c r="G222" s="36">
        <v>0.17098345100000001</v>
      </c>
      <c r="H222" s="36"/>
      <c r="I222" s="36">
        <v>48600</v>
      </c>
      <c r="J222" s="36"/>
      <c r="K222" s="36">
        <v>12</v>
      </c>
      <c r="L222" s="36">
        <v>4</v>
      </c>
      <c r="M222" s="36">
        <v>0.17098345100000001</v>
      </c>
      <c r="N222" s="36"/>
      <c r="O222" s="36">
        <v>25372800</v>
      </c>
    </row>
    <row r="223" spans="1:15">
      <c r="A223" s="36">
        <v>8</v>
      </c>
      <c r="B223" s="36">
        <v>16</v>
      </c>
      <c r="C223" s="36">
        <v>1</v>
      </c>
      <c r="D223" s="36"/>
      <c r="E223" s="36">
        <v>13</v>
      </c>
      <c r="F223" s="36">
        <v>3</v>
      </c>
      <c r="G223" s="36">
        <v>0.17205606500000001</v>
      </c>
      <c r="H223" s="36"/>
      <c r="I223" s="36">
        <v>48600</v>
      </c>
      <c r="J223" s="36"/>
      <c r="K223" s="36">
        <v>12</v>
      </c>
      <c r="L223" s="36">
        <v>4</v>
      </c>
      <c r="M223" s="36">
        <v>0.17098345100000001</v>
      </c>
      <c r="N223" s="36"/>
      <c r="O223" s="36">
        <v>28847200</v>
      </c>
    </row>
    <row r="224" spans="1:15">
      <c r="A224" s="36">
        <v>9</v>
      </c>
      <c r="B224" s="36">
        <v>13</v>
      </c>
      <c r="C224" s="36">
        <v>3</v>
      </c>
      <c r="D224" s="36"/>
      <c r="E224" s="36">
        <v>12</v>
      </c>
      <c r="F224" s="36">
        <v>4</v>
      </c>
      <c r="G224" s="36">
        <v>0.17098345100000001</v>
      </c>
      <c r="H224" s="36"/>
      <c r="I224" s="36">
        <v>48600</v>
      </c>
      <c r="J224" s="36"/>
      <c r="K224" s="36">
        <v>12</v>
      </c>
      <c r="L224" s="36">
        <v>4</v>
      </c>
      <c r="M224" s="36">
        <v>0.17098345100000001</v>
      </c>
      <c r="N224" s="45" t="s">
        <v>106</v>
      </c>
      <c r="O224" s="36">
        <v>33587600</v>
      </c>
    </row>
    <row r="225" spans="1: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</row>
    <row r="226" spans="1: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</row>
    <row r="227" spans="1:15">
      <c r="A227" s="38" t="s">
        <v>92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</row>
    <row r="228" spans="1:15">
      <c r="A228" s="36"/>
      <c r="B228" s="103" t="s">
        <v>67</v>
      </c>
      <c r="C228" s="103"/>
      <c r="D228" s="44"/>
      <c r="E228" s="103" t="s">
        <v>68</v>
      </c>
      <c r="F228" s="103"/>
      <c r="G228" s="103"/>
      <c r="H228" s="44"/>
      <c r="I228" s="36"/>
      <c r="J228" s="36"/>
      <c r="K228" s="103" t="s">
        <v>69</v>
      </c>
      <c r="L228" s="103"/>
      <c r="M228" s="103"/>
      <c r="N228" s="36"/>
      <c r="O228" s="36"/>
    </row>
    <row r="229" spans="1:15">
      <c r="A229" s="76" t="s">
        <v>70</v>
      </c>
      <c r="B229" s="76" t="s">
        <v>28</v>
      </c>
      <c r="C229" s="76" t="s">
        <v>29</v>
      </c>
      <c r="D229" s="74"/>
      <c r="E229" s="76" t="s">
        <v>28</v>
      </c>
      <c r="F229" s="76" t="s">
        <v>29</v>
      </c>
      <c r="G229" s="76" t="s">
        <v>73</v>
      </c>
      <c r="H229" s="76"/>
      <c r="I229" s="75" t="s">
        <v>36</v>
      </c>
      <c r="J229" s="36"/>
      <c r="K229" s="76" t="s">
        <v>28</v>
      </c>
      <c r="L229" s="76" t="s">
        <v>29</v>
      </c>
      <c r="M229" s="76" t="s">
        <v>73</v>
      </c>
      <c r="N229" s="75"/>
      <c r="O229" s="76" t="s">
        <v>75</v>
      </c>
    </row>
    <row r="230" spans="1:15">
      <c r="A230" s="36">
        <v>1</v>
      </c>
      <c r="B230" s="36">
        <v>16</v>
      </c>
      <c r="C230" s="36">
        <v>1</v>
      </c>
      <c r="D230" s="36"/>
      <c r="E230" s="36">
        <v>13</v>
      </c>
      <c r="F230" s="36">
        <v>3</v>
      </c>
      <c r="G230" s="36">
        <v>0.17139604999999999</v>
      </c>
      <c r="H230" s="36"/>
      <c r="I230" s="36">
        <v>16200</v>
      </c>
      <c r="J230" s="36"/>
      <c r="K230" s="36">
        <v>13</v>
      </c>
      <c r="L230" s="36">
        <v>3</v>
      </c>
      <c r="M230" s="36">
        <v>0.17139604999999999</v>
      </c>
      <c r="N230" s="36"/>
      <c r="O230" s="36">
        <v>2449600</v>
      </c>
    </row>
    <row r="231" spans="1:15">
      <c r="A231" s="36">
        <v>2</v>
      </c>
      <c r="B231" s="36">
        <v>9</v>
      </c>
      <c r="C231" s="36">
        <v>5</v>
      </c>
      <c r="D231" s="36"/>
      <c r="E231" s="36">
        <v>12</v>
      </c>
      <c r="F231" s="36">
        <v>4</v>
      </c>
      <c r="G231" s="36">
        <v>0.17098345100000001</v>
      </c>
      <c r="H231" s="36"/>
      <c r="I231" s="36">
        <v>48600</v>
      </c>
      <c r="J231" s="36"/>
      <c r="K231" s="36">
        <v>12</v>
      </c>
      <c r="L231" s="36">
        <v>4</v>
      </c>
      <c r="M231" s="36">
        <v>0.17098345100000001</v>
      </c>
      <c r="N231" s="36"/>
      <c r="O231" s="36">
        <v>8338000</v>
      </c>
    </row>
    <row r="232" spans="1:15">
      <c r="A232" s="36">
        <v>3</v>
      </c>
      <c r="B232" s="36">
        <v>8</v>
      </c>
      <c r="C232" s="36">
        <v>7</v>
      </c>
      <c r="D232" s="36"/>
      <c r="E232" s="36">
        <v>12</v>
      </c>
      <c r="F232" s="36">
        <v>4</v>
      </c>
      <c r="G232" s="36">
        <v>0.17098345100000001</v>
      </c>
      <c r="H232" s="36"/>
      <c r="I232" s="36">
        <v>48600</v>
      </c>
      <c r="J232" s="36"/>
      <c r="K232" s="36">
        <v>12</v>
      </c>
      <c r="L232" s="36">
        <v>4</v>
      </c>
      <c r="M232" s="36">
        <v>0.17098345100000001</v>
      </c>
      <c r="N232" s="36"/>
      <c r="O232" s="36">
        <v>13215600</v>
      </c>
    </row>
    <row r="233" spans="1:15">
      <c r="A233" s="36">
        <v>4</v>
      </c>
      <c r="B233" s="36">
        <v>16</v>
      </c>
      <c r="C233" s="36">
        <v>0</v>
      </c>
      <c r="D233" s="36"/>
      <c r="E233" s="36">
        <v>13</v>
      </c>
      <c r="F233" s="36">
        <v>3</v>
      </c>
      <c r="G233" s="36">
        <v>0.17205606500000001</v>
      </c>
      <c r="H233" s="36"/>
      <c r="I233" s="36">
        <v>48600</v>
      </c>
      <c r="J233" s="36"/>
      <c r="K233" s="36">
        <v>12</v>
      </c>
      <c r="L233" s="36">
        <v>4</v>
      </c>
      <c r="M233" s="36">
        <v>0.17098345100000001</v>
      </c>
      <c r="N233" s="36"/>
      <c r="O233" s="36">
        <v>16690800</v>
      </c>
    </row>
    <row r="234" spans="1:15">
      <c r="A234" s="36">
        <v>5</v>
      </c>
      <c r="B234" s="36">
        <v>18</v>
      </c>
      <c r="C234" s="36">
        <v>0</v>
      </c>
      <c r="D234" s="36"/>
      <c r="E234" s="36">
        <v>13</v>
      </c>
      <c r="F234" s="36">
        <v>3</v>
      </c>
      <c r="G234" s="36">
        <v>0.17205606500000001</v>
      </c>
      <c r="H234" s="36"/>
      <c r="I234" s="36">
        <v>48600</v>
      </c>
      <c r="J234" s="36"/>
      <c r="K234" s="36">
        <v>12</v>
      </c>
      <c r="L234" s="36">
        <v>4</v>
      </c>
      <c r="M234" s="36">
        <v>0.17098345100000001</v>
      </c>
      <c r="N234" s="36"/>
      <c r="O234" s="36">
        <v>20167200</v>
      </c>
    </row>
    <row r="235" spans="1:15">
      <c r="A235" s="36">
        <v>6</v>
      </c>
      <c r="B235" s="36">
        <v>8</v>
      </c>
      <c r="C235" s="36">
        <v>7</v>
      </c>
      <c r="D235" s="36"/>
      <c r="E235" s="36">
        <v>12</v>
      </c>
      <c r="F235" s="36">
        <v>4</v>
      </c>
      <c r="G235" s="36">
        <v>0.17098345100000001</v>
      </c>
      <c r="H235" s="36"/>
      <c r="I235" s="36">
        <v>48600</v>
      </c>
      <c r="J235" s="36"/>
      <c r="K235" s="36">
        <v>12</v>
      </c>
      <c r="L235" s="36">
        <v>4</v>
      </c>
      <c r="M235" s="36">
        <v>0.17098345100000001</v>
      </c>
      <c r="N235" s="36"/>
      <c r="O235" s="36">
        <v>25044800</v>
      </c>
    </row>
    <row r="236" spans="1:15">
      <c r="A236" s="36">
        <v>7</v>
      </c>
      <c r="B236" s="36">
        <v>9</v>
      </c>
      <c r="C236" s="36">
        <v>7</v>
      </c>
      <c r="D236" s="36"/>
      <c r="E236" s="36">
        <v>12</v>
      </c>
      <c r="F236" s="36">
        <v>4</v>
      </c>
      <c r="G236" s="36">
        <v>0.17098345100000001</v>
      </c>
      <c r="H236" s="36"/>
      <c r="I236" s="36">
        <v>48600</v>
      </c>
      <c r="J236" s="36"/>
      <c r="K236" s="36">
        <v>12</v>
      </c>
      <c r="L236" s="36">
        <v>4</v>
      </c>
      <c r="M236" s="36">
        <v>0.17098345100000001</v>
      </c>
      <c r="N236" s="36"/>
      <c r="O236" s="36">
        <v>29909200</v>
      </c>
    </row>
    <row r="237" spans="1:15">
      <c r="A237" s="36">
        <v>8</v>
      </c>
      <c r="B237" s="36">
        <v>18</v>
      </c>
      <c r="C237" s="36">
        <v>0</v>
      </c>
      <c r="D237" s="36"/>
      <c r="E237" s="36">
        <v>13</v>
      </c>
      <c r="F237" s="36">
        <v>3</v>
      </c>
      <c r="G237" s="36">
        <v>0.17205606500000001</v>
      </c>
      <c r="H237" s="36"/>
      <c r="I237" s="36">
        <v>48600</v>
      </c>
      <c r="J237" s="36"/>
      <c r="K237" s="36">
        <v>12</v>
      </c>
      <c r="L237" s="36">
        <v>4</v>
      </c>
      <c r="M237" s="36">
        <v>0.17098345100000001</v>
      </c>
      <c r="N237" s="45" t="s">
        <v>106</v>
      </c>
      <c r="O237" s="36">
        <v>33385600</v>
      </c>
    </row>
    <row r="238" spans="1: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</row>
    <row r="239" spans="1: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</row>
    <row r="240" spans="1:15">
      <c r="A240" s="38" t="s">
        <v>93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</row>
    <row r="241" spans="1:15">
      <c r="A241" s="36"/>
      <c r="B241" s="103" t="s">
        <v>67</v>
      </c>
      <c r="C241" s="103"/>
      <c r="D241" s="44"/>
      <c r="E241" s="103" t="s">
        <v>68</v>
      </c>
      <c r="F241" s="103"/>
      <c r="G241" s="103"/>
      <c r="H241" s="44"/>
      <c r="I241" s="36"/>
      <c r="J241" s="36"/>
      <c r="K241" s="103" t="s">
        <v>69</v>
      </c>
      <c r="L241" s="103"/>
      <c r="M241" s="103"/>
      <c r="N241" s="36"/>
      <c r="O241" s="36"/>
    </row>
    <row r="242" spans="1:15">
      <c r="A242" s="76" t="s">
        <v>70</v>
      </c>
      <c r="B242" s="76" t="s">
        <v>28</v>
      </c>
      <c r="C242" s="76" t="s">
        <v>29</v>
      </c>
      <c r="D242" s="74"/>
      <c r="E242" s="76" t="s">
        <v>28</v>
      </c>
      <c r="F242" s="76" t="s">
        <v>29</v>
      </c>
      <c r="G242" s="76" t="s">
        <v>73</v>
      </c>
      <c r="H242" s="76"/>
      <c r="I242" s="75" t="s">
        <v>36</v>
      </c>
      <c r="J242" s="36"/>
      <c r="K242" s="76" t="s">
        <v>28</v>
      </c>
      <c r="L242" s="76" t="s">
        <v>29</v>
      </c>
      <c r="M242" s="76" t="s">
        <v>73</v>
      </c>
      <c r="N242" s="75"/>
      <c r="O242" s="76" t="s">
        <v>75</v>
      </c>
    </row>
    <row r="243" spans="1:15">
      <c r="A243" s="36">
        <v>1</v>
      </c>
      <c r="B243" s="36">
        <v>13</v>
      </c>
      <c r="C243" s="36">
        <v>2</v>
      </c>
      <c r="D243" s="36"/>
      <c r="E243" s="36">
        <v>12</v>
      </c>
      <c r="F243" s="36">
        <v>4</v>
      </c>
      <c r="G243" s="36">
        <v>0.17098345100000001</v>
      </c>
      <c r="H243" s="36"/>
      <c r="I243" s="36">
        <v>48600</v>
      </c>
      <c r="J243" s="36"/>
      <c r="K243" s="36">
        <v>12</v>
      </c>
      <c r="L243" s="36">
        <v>4</v>
      </c>
      <c r="M243" s="36">
        <v>0.17098345100000001</v>
      </c>
      <c r="N243" s="36"/>
      <c r="O243" s="36">
        <v>4740000</v>
      </c>
    </row>
    <row r="244" spans="1:15">
      <c r="A244" s="36">
        <v>2</v>
      </c>
      <c r="B244" s="36">
        <v>9</v>
      </c>
      <c r="C244" s="36">
        <v>2</v>
      </c>
      <c r="D244" s="36"/>
      <c r="E244" s="36">
        <v>12</v>
      </c>
      <c r="F244" s="36">
        <v>4</v>
      </c>
      <c r="G244" s="36">
        <v>0.17098345100000001</v>
      </c>
      <c r="H244" s="36"/>
      <c r="I244" s="36">
        <v>48600</v>
      </c>
      <c r="J244" s="36"/>
      <c r="K244" s="36">
        <v>12</v>
      </c>
      <c r="L244" s="36">
        <v>4</v>
      </c>
      <c r="M244" s="36">
        <v>0.17098345100000001</v>
      </c>
      <c r="N244" s="36"/>
      <c r="O244" s="36">
        <v>9535600</v>
      </c>
    </row>
    <row r="245" spans="1:15">
      <c r="A245" s="36">
        <v>3</v>
      </c>
      <c r="B245" s="36">
        <v>13</v>
      </c>
      <c r="C245" s="36">
        <v>2</v>
      </c>
      <c r="D245" s="36"/>
      <c r="E245" s="36">
        <v>12</v>
      </c>
      <c r="F245" s="36">
        <v>4</v>
      </c>
      <c r="G245" s="36">
        <v>0.17098345100000001</v>
      </c>
      <c r="H245" s="36"/>
      <c r="I245" s="36">
        <v>48600</v>
      </c>
      <c r="J245" s="36"/>
      <c r="K245" s="36">
        <v>12</v>
      </c>
      <c r="L245" s="36">
        <v>4</v>
      </c>
      <c r="M245" s="36">
        <v>0.17098345100000001</v>
      </c>
      <c r="N245" s="36"/>
      <c r="O245" s="36">
        <v>14275600</v>
      </c>
    </row>
    <row r="246" spans="1:15">
      <c r="A246" s="36">
        <v>4</v>
      </c>
      <c r="B246" s="36">
        <v>13</v>
      </c>
      <c r="C246" s="36">
        <v>4</v>
      </c>
      <c r="D246" s="36"/>
      <c r="E246" s="36">
        <v>12</v>
      </c>
      <c r="F246" s="36">
        <v>4</v>
      </c>
      <c r="G246" s="36">
        <v>0.17098345100000001</v>
      </c>
      <c r="H246" s="36"/>
      <c r="I246" s="36">
        <v>48600</v>
      </c>
      <c r="J246" s="36"/>
      <c r="K246" s="36">
        <v>12</v>
      </c>
      <c r="L246" s="36">
        <v>4</v>
      </c>
      <c r="M246" s="36">
        <v>0.17098345100000001</v>
      </c>
      <c r="N246" s="36"/>
      <c r="O246" s="36">
        <v>19022800</v>
      </c>
    </row>
    <row r="247" spans="1:15">
      <c r="A247" s="36">
        <v>5</v>
      </c>
      <c r="B247" s="36">
        <v>11</v>
      </c>
      <c r="C247" s="36">
        <v>5</v>
      </c>
      <c r="D247" s="36"/>
      <c r="E247" s="36">
        <v>12</v>
      </c>
      <c r="F247" s="36">
        <v>4</v>
      </c>
      <c r="G247" s="36">
        <v>0.17098345100000001</v>
      </c>
      <c r="H247" s="36"/>
      <c r="I247" s="36">
        <v>48600</v>
      </c>
      <c r="J247" s="36"/>
      <c r="K247" s="36">
        <v>12</v>
      </c>
      <c r="L247" s="36">
        <v>4</v>
      </c>
      <c r="M247" s="36">
        <v>0.17098345100000001</v>
      </c>
      <c r="N247" s="36"/>
      <c r="O247" s="36">
        <v>23804400</v>
      </c>
    </row>
    <row r="248" spans="1:15">
      <c r="A248" s="36">
        <v>6</v>
      </c>
      <c r="B248" s="36">
        <v>13</v>
      </c>
      <c r="C248" s="36">
        <v>2</v>
      </c>
      <c r="D248" s="36"/>
      <c r="E248" s="36">
        <v>12</v>
      </c>
      <c r="F248" s="36">
        <v>4</v>
      </c>
      <c r="G248" s="36">
        <v>0.17098345100000001</v>
      </c>
      <c r="H248" s="36"/>
      <c r="I248" s="36">
        <v>48600</v>
      </c>
      <c r="J248" s="36"/>
      <c r="K248" s="36">
        <v>12</v>
      </c>
      <c r="L248" s="36">
        <v>4</v>
      </c>
      <c r="M248" s="36">
        <v>0.17098345100000001</v>
      </c>
      <c r="N248" s="36"/>
      <c r="O248" s="36">
        <v>28544400</v>
      </c>
    </row>
    <row r="249" spans="1:15">
      <c r="A249" s="36">
        <v>7</v>
      </c>
      <c r="B249" s="36">
        <v>8</v>
      </c>
      <c r="C249" s="36">
        <v>5</v>
      </c>
      <c r="D249" s="36"/>
      <c r="E249" s="36">
        <v>12</v>
      </c>
      <c r="F249" s="36">
        <v>4</v>
      </c>
      <c r="G249" s="36">
        <v>0.17098345100000001</v>
      </c>
      <c r="H249" s="36"/>
      <c r="I249" s="36">
        <v>48600</v>
      </c>
      <c r="J249" s="36"/>
      <c r="K249" s="36">
        <v>12</v>
      </c>
      <c r="L249" s="36">
        <v>4</v>
      </c>
      <c r="M249" s="36">
        <v>0.17098345100000001</v>
      </c>
      <c r="N249" s="45" t="s">
        <v>106</v>
      </c>
      <c r="O249" s="36">
        <v>33407600</v>
      </c>
    </row>
    <row r="250" spans="1: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 spans="1: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</row>
    <row r="252" spans="1:15">
      <c r="A252" s="38" t="s">
        <v>94</v>
      </c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</row>
    <row r="253" spans="1:15">
      <c r="A253" s="36"/>
      <c r="B253" s="103" t="s">
        <v>67</v>
      </c>
      <c r="C253" s="103"/>
      <c r="D253" s="44"/>
      <c r="E253" s="103" t="s">
        <v>68</v>
      </c>
      <c r="F253" s="103"/>
      <c r="G253" s="103"/>
      <c r="H253" s="44"/>
      <c r="I253" s="36"/>
      <c r="J253" s="36"/>
      <c r="K253" s="103" t="s">
        <v>69</v>
      </c>
      <c r="L253" s="103"/>
      <c r="M253" s="103"/>
      <c r="N253" s="36"/>
      <c r="O253" s="36"/>
    </row>
    <row r="254" spans="1:15">
      <c r="A254" s="76" t="s">
        <v>70</v>
      </c>
      <c r="B254" s="76" t="s">
        <v>28</v>
      </c>
      <c r="C254" s="76" t="s">
        <v>29</v>
      </c>
      <c r="D254" s="74"/>
      <c r="E254" s="76" t="s">
        <v>28</v>
      </c>
      <c r="F254" s="76" t="s">
        <v>29</v>
      </c>
      <c r="G254" s="76" t="s">
        <v>73</v>
      </c>
      <c r="H254" s="76"/>
      <c r="I254" s="75" t="s">
        <v>36</v>
      </c>
      <c r="J254" s="36"/>
      <c r="K254" s="76" t="s">
        <v>28</v>
      </c>
      <c r="L254" s="76" t="s">
        <v>29</v>
      </c>
      <c r="M254" s="76" t="s">
        <v>73</v>
      </c>
      <c r="N254" s="75"/>
      <c r="O254" s="76" t="s">
        <v>75</v>
      </c>
    </row>
    <row r="255" spans="1:15">
      <c r="A255" s="36">
        <v>1</v>
      </c>
      <c r="B255" s="36">
        <v>16</v>
      </c>
      <c r="C255" s="36">
        <v>2</v>
      </c>
      <c r="D255" s="36"/>
      <c r="E255" s="36">
        <v>13</v>
      </c>
      <c r="F255" s="36">
        <v>3</v>
      </c>
      <c r="G255" s="36">
        <v>0.17139604999999999</v>
      </c>
      <c r="H255" s="36"/>
      <c r="I255" s="36">
        <v>16200</v>
      </c>
      <c r="J255" s="36"/>
      <c r="K255" s="36">
        <v>13</v>
      </c>
      <c r="L255" s="36">
        <v>3</v>
      </c>
      <c r="M255" s="36">
        <v>0.17139604999999999</v>
      </c>
      <c r="N255" s="36"/>
      <c r="O255" s="36">
        <v>2444000</v>
      </c>
    </row>
    <row r="256" spans="1:15">
      <c r="A256" s="36">
        <v>2</v>
      </c>
      <c r="B256" s="36">
        <v>17</v>
      </c>
      <c r="C256" s="36">
        <v>0</v>
      </c>
      <c r="D256" s="36"/>
      <c r="E256" s="36">
        <v>13</v>
      </c>
      <c r="F256" s="36">
        <v>3</v>
      </c>
      <c r="G256" s="36">
        <v>0.17139604999999999</v>
      </c>
      <c r="H256" s="36"/>
      <c r="I256" s="36">
        <v>16200</v>
      </c>
      <c r="J256" s="36"/>
      <c r="K256" s="36">
        <v>13</v>
      </c>
      <c r="L256" s="36">
        <v>3</v>
      </c>
      <c r="M256" s="36">
        <v>0.17139604999999999</v>
      </c>
      <c r="N256" s="36"/>
      <c r="O256" s="36">
        <v>4895200</v>
      </c>
    </row>
    <row r="257" spans="1:15">
      <c r="A257" s="36">
        <v>3</v>
      </c>
      <c r="B257" s="36">
        <v>15</v>
      </c>
      <c r="C257" s="36">
        <v>1</v>
      </c>
      <c r="D257" s="36"/>
      <c r="E257" s="36">
        <v>13</v>
      </c>
      <c r="F257" s="36">
        <v>3</v>
      </c>
      <c r="G257" s="36">
        <v>0.17139604999999999</v>
      </c>
      <c r="H257" s="36"/>
      <c r="I257" s="36">
        <v>16200</v>
      </c>
      <c r="J257" s="36"/>
      <c r="K257" s="36">
        <v>13</v>
      </c>
      <c r="L257" s="36">
        <v>3</v>
      </c>
      <c r="M257" s="36">
        <v>0.17139604999999999</v>
      </c>
      <c r="N257" s="36"/>
      <c r="O257" s="36">
        <v>7334800</v>
      </c>
    </row>
    <row r="258" spans="1:15">
      <c r="A258" s="36">
        <v>4</v>
      </c>
      <c r="B258" s="36">
        <v>10</v>
      </c>
      <c r="C258" s="36">
        <v>5</v>
      </c>
      <c r="D258" s="36"/>
      <c r="E258" s="36">
        <v>12</v>
      </c>
      <c r="F258" s="36">
        <v>4</v>
      </c>
      <c r="G258" s="36">
        <v>0.17098345100000001</v>
      </c>
      <c r="H258" s="36"/>
      <c r="I258" s="36">
        <v>48600</v>
      </c>
      <c r="J258" s="36"/>
      <c r="K258" s="36">
        <v>12</v>
      </c>
      <c r="L258" s="36">
        <v>4</v>
      </c>
      <c r="M258" s="36">
        <v>0.17098345100000001</v>
      </c>
      <c r="N258" s="36"/>
      <c r="O258" s="36">
        <v>13244000</v>
      </c>
    </row>
    <row r="259" spans="1:15">
      <c r="A259" s="36">
        <v>5</v>
      </c>
      <c r="B259" s="36">
        <v>16</v>
      </c>
      <c r="C259" s="36">
        <v>0</v>
      </c>
      <c r="D259" s="36"/>
      <c r="E259" s="36">
        <v>13</v>
      </c>
      <c r="F259" s="36">
        <v>3</v>
      </c>
      <c r="G259" s="36">
        <v>0.17205606500000001</v>
      </c>
      <c r="H259" s="36"/>
      <c r="I259" s="36">
        <v>48600</v>
      </c>
      <c r="J259" s="36"/>
      <c r="K259" s="36">
        <v>12</v>
      </c>
      <c r="L259" s="36">
        <v>4</v>
      </c>
      <c r="M259" s="36">
        <v>0.17098345100000001</v>
      </c>
      <c r="N259" s="36"/>
      <c r="O259" s="36">
        <v>16719200</v>
      </c>
    </row>
    <row r="260" spans="1:15">
      <c r="A260" s="36">
        <v>6</v>
      </c>
      <c r="B260" s="36">
        <v>9</v>
      </c>
      <c r="C260" s="36">
        <v>7</v>
      </c>
      <c r="D260" s="36"/>
      <c r="E260" s="36">
        <v>12</v>
      </c>
      <c r="F260" s="36">
        <v>4</v>
      </c>
      <c r="G260" s="36">
        <v>0.17098345100000001</v>
      </c>
      <c r="H260" s="36"/>
      <c r="I260" s="36">
        <v>48600</v>
      </c>
      <c r="J260" s="36"/>
      <c r="K260" s="36">
        <v>12</v>
      </c>
      <c r="L260" s="36">
        <v>4</v>
      </c>
      <c r="M260" s="36">
        <v>0.17098345100000001</v>
      </c>
      <c r="N260" s="36"/>
      <c r="O260" s="36">
        <v>21583600</v>
      </c>
    </row>
    <row r="261" spans="1:15">
      <c r="A261" s="36">
        <v>7</v>
      </c>
      <c r="B261" s="36">
        <v>16</v>
      </c>
      <c r="C261" s="36">
        <v>0</v>
      </c>
      <c r="D261" s="36"/>
      <c r="E261" s="36">
        <v>13</v>
      </c>
      <c r="F261" s="36">
        <v>3</v>
      </c>
      <c r="G261" s="36">
        <v>0.17205606500000001</v>
      </c>
      <c r="H261" s="36"/>
      <c r="I261" s="36">
        <v>48600</v>
      </c>
      <c r="J261" s="36"/>
      <c r="K261" s="36">
        <v>12</v>
      </c>
      <c r="L261" s="36">
        <v>4</v>
      </c>
      <c r="M261" s="36">
        <v>0.17098345100000001</v>
      </c>
      <c r="N261" s="36"/>
      <c r="O261" s="36">
        <v>25058800</v>
      </c>
    </row>
    <row r="262" spans="1:15">
      <c r="A262" s="36">
        <v>8</v>
      </c>
      <c r="B262" s="36">
        <v>18</v>
      </c>
      <c r="C262" s="36">
        <v>0</v>
      </c>
      <c r="D262" s="36"/>
      <c r="E262" s="36">
        <v>13</v>
      </c>
      <c r="F262" s="36">
        <v>3</v>
      </c>
      <c r="G262" s="36">
        <v>0.17205606500000001</v>
      </c>
      <c r="H262" s="36"/>
      <c r="I262" s="36">
        <v>48600</v>
      </c>
      <c r="J262" s="36"/>
      <c r="K262" s="36">
        <v>12</v>
      </c>
      <c r="L262" s="36">
        <v>4</v>
      </c>
      <c r="M262" s="36">
        <v>0.17098345100000001</v>
      </c>
      <c r="N262" s="45"/>
      <c r="O262" s="36">
        <v>28535200</v>
      </c>
    </row>
    <row r="263" spans="1:15">
      <c r="A263" s="36">
        <v>9</v>
      </c>
      <c r="B263" s="36">
        <v>7</v>
      </c>
      <c r="C263" s="36">
        <v>0</v>
      </c>
      <c r="D263" s="36"/>
      <c r="E263" s="36">
        <v>12</v>
      </c>
      <c r="F263" s="36">
        <v>4</v>
      </c>
      <c r="G263" s="36">
        <v>0.17098345100000001</v>
      </c>
      <c r="H263" s="36"/>
      <c r="I263" s="36">
        <v>48600</v>
      </c>
      <c r="J263" s="36"/>
      <c r="K263" s="36">
        <v>12</v>
      </c>
      <c r="L263" s="36">
        <v>4</v>
      </c>
      <c r="M263" s="36">
        <v>0.17098345100000001</v>
      </c>
      <c r="N263" s="45" t="s">
        <v>106</v>
      </c>
      <c r="O263" s="36">
        <v>33382400</v>
      </c>
    </row>
    <row r="264" spans="1: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</row>
    <row r="265" spans="1: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</row>
    <row r="266" spans="1:15">
      <c r="A266" s="38" t="s">
        <v>95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</row>
    <row r="267" spans="1:15">
      <c r="A267" s="36"/>
      <c r="B267" s="103" t="s">
        <v>67</v>
      </c>
      <c r="C267" s="103"/>
      <c r="D267" s="44"/>
      <c r="E267" s="103" t="s">
        <v>68</v>
      </c>
      <c r="F267" s="103"/>
      <c r="G267" s="103"/>
      <c r="H267" s="44"/>
      <c r="I267" s="36"/>
      <c r="J267" s="36"/>
      <c r="K267" s="103" t="s">
        <v>69</v>
      </c>
      <c r="L267" s="103"/>
      <c r="M267" s="103"/>
      <c r="N267" s="36"/>
      <c r="O267" s="36"/>
    </row>
    <row r="268" spans="1:15">
      <c r="A268" s="76" t="s">
        <v>70</v>
      </c>
      <c r="B268" s="76" t="s">
        <v>28</v>
      </c>
      <c r="C268" s="76" t="s">
        <v>29</v>
      </c>
      <c r="D268" s="74"/>
      <c r="E268" s="76" t="s">
        <v>28</v>
      </c>
      <c r="F268" s="76" t="s">
        <v>29</v>
      </c>
      <c r="G268" s="76" t="s">
        <v>73</v>
      </c>
      <c r="H268" s="76"/>
      <c r="I268" s="75" t="s">
        <v>36</v>
      </c>
      <c r="J268" s="36"/>
      <c r="K268" s="76" t="s">
        <v>28</v>
      </c>
      <c r="L268" s="76" t="s">
        <v>29</v>
      </c>
      <c r="M268" s="76" t="s">
        <v>73</v>
      </c>
      <c r="N268" s="75"/>
      <c r="O268" s="76" t="s">
        <v>75</v>
      </c>
    </row>
    <row r="269" spans="1:15">
      <c r="A269" s="36">
        <v>1</v>
      </c>
      <c r="B269" s="36">
        <v>7</v>
      </c>
      <c r="C269" s="36">
        <v>1</v>
      </c>
      <c r="D269" s="36"/>
      <c r="E269" s="36">
        <v>12</v>
      </c>
      <c r="F269" s="36">
        <v>4</v>
      </c>
      <c r="G269" s="36">
        <v>0.17098345100000001</v>
      </c>
      <c r="H269" s="36"/>
      <c r="I269" s="36">
        <v>48600</v>
      </c>
      <c r="J269" s="36"/>
      <c r="K269" s="36">
        <v>12</v>
      </c>
      <c r="L269" s="36">
        <v>4</v>
      </c>
      <c r="M269" s="36">
        <v>0.17098345100000001</v>
      </c>
      <c r="N269" s="36"/>
      <c r="O269" s="36">
        <v>4853200</v>
      </c>
    </row>
    <row r="270" spans="1:15">
      <c r="A270" s="36">
        <v>2</v>
      </c>
      <c r="B270" s="36">
        <v>8</v>
      </c>
      <c r="C270" s="36">
        <v>1</v>
      </c>
      <c r="D270" s="36"/>
      <c r="E270" s="36">
        <v>12</v>
      </c>
      <c r="F270" s="36">
        <v>4</v>
      </c>
      <c r="G270" s="36">
        <v>0.17098345100000001</v>
      </c>
      <c r="H270" s="36"/>
      <c r="I270" s="36">
        <v>48600</v>
      </c>
      <c r="J270" s="36"/>
      <c r="K270" s="36">
        <v>12</v>
      </c>
      <c r="L270" s="36">
        <v>4</v>
      </c>
      <c r="M270" s="36">
        <v>0.17098345100000001</v>
      </c>
      <c r="N270" s="36"/>
      <c r="O270" s="36">
        <v>9692800</v>
      </c>
    </row>
    <row r="271" spans="1:15">
      <c r="A271" s="36">
        <v>3</v>
      </c>
      <c r="B271" s="36">
        <v>13</v>
      </c>
      <c r="C271" s="36">
        <v>1</v>
      </c>
      <c r="D271" s="36"/>
      <c r="E271" s="36">
        <v>12</v>
      </c>
      <c r="F271" s="36">
        <v>4</v>
      </c>
      <c r="G271" s="36">
        <v>0.17098345100000001</v>
      </c>
      <c r="H271" s="36"/>
      <c r="I271" s="36">
        <v>48600</v>
      </c>
      <c r="J271" s="36"/>
      <c r="K271" s="36">
        <v>12</v>
      </c>
      <c r="L271" s="36">
        <v>4</v>
      </c>
      <c r="M271" s="36">
        <v>0.17098345100000001</v>
      </c>
      <c r="N271" s="36"/>
      <c r="O271" s="36">
        <v>14441600</v>
      </c>
    </row>
    <row r="272" spans="1:15">
      <c r="A272" s="36">
        <v>4</v>
      </c>
      <c r="B272" s="36">
        <v>7</v>
      </c>
      <c r="C272" s="36">
        <v>5</v>
      </c>
      <c r="D272" s="36"/>
      <c r="E272" s="36">
        <v>12</v>
      </c>
      <c r="F272" s="36">
        <v>4</v>
      </c>
      <c r="G272" s="36">
        <v>0.17098345100000001</v>
      </c>
      <c r="H272" s="36"/>
      <c r="I272" s="36">
        <v>48600</v>
      </c>
      <c r="J272" s="36"/>
      <c r="K272" s="36">
        <v>12</v>
      </c>
      <c r="L272" s="36">
        <v>4</v>
      </c>
      <c r="M272" s="36">
        <v>0.17098345100000001</v>
      </c>
      <c r="N272" s="36"/>
      <c r="O272" s="36">
        <v>19312400</v>
      </c>
    </row>
    <row r="273" spans="1:15">
      <c r="A273" s="36">
        <v>5</v>
      </c>
      <c r="B273" s="36">
        <v>12</v>
      </c>
      <c r="C273" s="36">
        <v>4</v>
      </c>
      <c r="D273" s="36"/>
      <c r="E273" s="36">
        <v>12</v>
      </c>
      <c r="F273" s="36">
        <v>4</v>
      </c>
      <c r="G273" s="36">
        <v>0.17098345100000001</v>
      </c>
      <c r="H273" s="36"/>
      <c r="I273" s="36">
        <v>48600</v>
      </c>
      <c r="J273" s="36"/>
      <c r="K273" s="36">
        <v>12</v>
      </c>
      <c r="L273" s="36">
        <v>4</v>
      </c>
      <c r="M273" s="36">
        <v>0.17098345100000001</v>
      </c>
      <c r="N273" s="36"/>
      <c r="O273" s="36">
        <v>24073200</v>
      </c>
    </row>
    <row r="274" spans="1:15">
      <c r="A274" s="36">
        <v>6</v>
      </c>
      <c r="B274" s="36">
        <v>14</v>
      </c>
      <c r="C274" s="36">
        <v>2</v>
      </c>
      <c r="D274" s="36"/>
      <c r="E274" s="36">
        <v>12</v>
      </c>
      <c r="F274" s="36">
        <v>4</v>
      </c>
      <c r="G274" s="36">
        <v>0.17098345100000001</v>
      </c>
      <c r="H274" s="36"/>
      <c r="I274" s="36">
        <v>48600</v>
      </c>
      <c r="J274" s="36"/>
      <c r="K274" s="36">
        <v>12</v>
      </c>
      <c r="L274" s="36">
        <v>4</v>
      </c>
      <c r="M274" s="36">
        <v>0.17098345100000001</v>
      </c>
      <c r="N274" s="36"/>
      <c r="O274" s="36">
        <v>28822800</v>
      </c>
    </row>
    <row r="275" spans="1:15">
      <c r="A275" s="36">
        <v>7</v>
      </c>
      <c r="B275" s="36">
        <v>10</v>
      </c>
      <c r="C275" s="36">
        <v>2</v>
      </c>
      <c r="D275" s="36"/>
      <c r="E275" s="36">
        <v>12</v>
      </c>
      <c r="F275" s="36">
        <v>4</v>
      </c>
      <c r="G275" s="36">
        <v>0.17098345100000001</v>
      </c>
      <c r="H275" s="36"/>
      <c r="I275" s="36">
        <v>48600</v>
      </c>
      <c r="J275" s="36"/>
      <c r="K275" s="36">
        <v>12</v>
      </c>
      <c r="L275" s="36">
        <v>4</v>
      </c>
      <c r="M275" s="36">
        <v>0.17098345100000001</v>
      </c>
      <c r="N275" s="45" t="s">
        <v>106</v>
      </c>
      <c r="O275" s="36">
        <v>33604800</v>
      </c>
    </row>
    <row r="276" spans="1: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</row>
    <row r="277" spans="1: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</row>
    <row r="278" spans="1:15">
      <c r="A278" s="38" t="s">
        <v>96</v>
      </c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</row>
    <row r="279" spans="1:15">
      <c r="A279" s="36"/>
      <c r="B279" s="103" t="s">
        <v>67</v>
      </c>
      <c r="C279" s="103"/>
      <c r="D279" s="44"/>
      <c r="E279" s="103" t="s">
        <v>68</v>
      </c>
      <c r="F279" s="103"/>
      <c r="G279" s="103"/>
      <c r="H279" s="44"/>
      <c r="I279" s="36"/>
      <c r="J279" s="36"/>
      <c r="K279" s="103" t="s">
        <v>69</v>
      </c>
      <c r="L279" s="103"/>
      <c r="M279" s="103"/>
      <c r="N279" s="36"/>
      <c r="O279" s="36"/>
    </row>
    <row r="280" spans="1:15">
      <c r="A280" s="76" t="s">
        <v>70</v>
      </c>
      <c r="B280" s="76" t="s">
        <v>28</v>
      </c>
      <c r="C280" s="76" t="s">
        <v>29</v>
      </c>
      <c r="D280" s="74"/>
      <c r="E280" s="76" t="s">
        <v>28</v>
      </c>
      <c r="F280" s="76" t="s">
        <v>29</v>
      </c>
      <c r="G280" s="76" t="s">
        <v>73</v>
      </c>
      <c r="H280" s="76"/>
      <c r="I280" s="75" t="s">
        <v>36</v>
      </c>
      <c r="J280" s="36"/>
      <c r="K280" s="76" t="s">
        <v>28</v>
      </c>
      <c r="L280" s="76" t="s">
        <v>29</v>
      </c>
      <c r="M280" s="76" t="s">
        <v>73</v>
      </c>
      <c r="N280" s="75"/>
      <c r="O280" s="76" t="s">
        <v>75</v>
      </c>
    </row>
    <row r="281" spans="1:15">
      <c r="A281" s="36">
        <v>1</v>
      </c>
      <c r="B281" s="36">
        <v>17</v>
      </c>
      <c r="C281" s="36">
        <v>0</v>
      </c>
      <c r="D281" s="36"/>
      <c r="E281" s="36">
        <v>13</v>
      </c>
      <c r="F281" s="36">
        <v>3</v>
      </c>
      <c r="G281" s="36">
        <v>0.17139604999999999</v>
      </c>
      <c r="H281" s="36"/>
      <c r="I281" s="36">
        <v>16200</v>
      </c>
      <c r="J281" s="36"/>
      <c r="K281" s="36">
        <v>13</v>
      </c>
      <c r="L281" s="36">
        <v>3</v>
      </c>
      <c r="M281" s="36">
        <v>0.17139604999999999</v>
      </c>
      <c r="N281" s="36"/>
      <c r="O281" s="36">
        <v>2451200</v>
      </c>
    </row>
    <row r="282" spans="1:15">
      <c r="A282" s="36">
        <v>2</v>
      </c>
      <c r="B282" s="36">
        <v>11</v>
      </c>
      <c r="C282" s="36">
        <v>3</v>
      </c>
      <c r="D282" s="36"/>
      <c r="E282" s="36">
        <v>12</v>
      </c>
      <c r="F282" s="36">
        <v>4</v>
      </c>
      <c r="G282" s="36">
        <v>0.17098345100000001</v>
      </c>
      <c r="H282" s="36"/>
      <c r="I282" s="36">
        <v>48600</v>
      </c>
      <c r="J282" s="36"/>
      <c r="K282" s="36">
        <v>12</v>
      </c>
      <c r="L282" s="36">
        <v>4</v>
      </c>
      <c r="M282" s="36">
        <v>0.17098345100000001</v>
      </c>
      <c r="N282" s="36"/>
      <c r="O282" s="36">
        <v>8243200</v>
      </c>
    </row>
    <row r="283" spans="1:15">
      <c r="A283" s="36">
        <v>3</v>
      </c>
      <c r="B283" s="36">
        <v>17</v>
      </c>
      <c r="C283" s="36">
        <v>0</v>
      </c>
      <c r="D283" s="36"/>
      <c r="E283" s="36">
        <v>13</v>
      </c>
      <c r="F283" s="36">
        <v>3</v>
      </c>
      <c r="G283" s="36">
        <v>0.17205606500000001</v>
      </c>
      <c r="H283" s="36"/>
      <c r="I283" s="36">
        <v>48600</v>
      </c>
      <c r="J283" s="36"/>
      <c r="K283" s="36">
        <v>12</v>
      </c>
      <c r="L283" s="36">
        <v>4</v>
      </c>
      <c r="M283" s="36">
        <v>0.17098345100000001</v>
      </c>
      <c r="N283" s="36"/>
      <c r="O283" s="36">
        <v>11719200</v>
      </c>
    </row>
    <row r="284" spans="1:15">
      <c r="A284" s="36">
        <v>4</v>
      </c>
      <c r="B284" s="36">
        <v>7</v>
      </c>
      <c r="C284" s="36">
        <v>8</v>
      </c>
      <c r="D284" s="36"/>
      <c r="E284" s="36">
        <v>12</v>
      </c>
      <c r="F284" s="36">
        <v>4</v>
      </c>
      <c r="G284" s="36">
        <v>0.17098345100000001</v>
      </c>
      <c r="H284" s="36"/>
      <c r="I284" s="36">
        <v>48600</v>
      </c>
      <c r="J284" s="36"/>
      <c r="K284" s="36">
        <v>12</v>
      </c>
      <c r="L284" s="36">
        <v>4</v>
      </c>
      <c r="M284" s="36">
        <v>0.17098345100000001</v>
      </c>
      <c r="N284" s="36"/>
      <c r="O284" s="36">
        <v>16597200</v>
      </c>
    </row>
    <row r="285" spans="1:15">
      <c r="A285" s="36">
        <v>5</v>
      </c>
      <c r="B285" s="36">
        <v>19</v>
      </c>
      <c r="C285" s="36">
        <v>0</v>
      </c>
      <c r="D285" s="36"/>
      <c r="E285" s="36">
        <v>19</v>
      </c>
      <c r="F285" s="36">
        <v>0</v>
      </c>
      <c r="G285" s="36">
        <v>1</v>
      </c>
      <c r="H285" s="36"/>
      <c r="I285" s="36">
        <v>48600</v>
      </c>
      <c r="J285" s="36"/>
      <c r="K285" s="36">
        <v>12</v>
      </c>
      <c r="L285" s="36">
        <v>4</v>
      </c>
      <c r="M285" s="36">
        <v>0.17098345100000001</v>
      </c>
      <c r="N285" s="36"/>
      <c r="O285" s="36">
        <v>16912400</v>
      </c>
    </row>
    <row r="286" spans="1:15">
      <c r="A286" s="36">
        <v>6</v>
      </c>
      <c r="B286" s="36">
        <v>9</v>
      </c>
      <c r="C286" s="36">
        <v>6</v>
      </c>
      <c r="D286" s="36"/>
      <c r="E286" s="36">
        <v>12</v>
      </c>
      <c r="F286" s="36">
        <v>4</v>
      </c>
      <c r="G286" s="36">
        <v>0.17098345100000001</v>
      </c>
      <c r="H286" s="36"/>
      <c r="I286" s="36">
        <v>48600</v>
      </c>
      <c r="J286" s="36"/>
      <c r="K286" s="36">
        <v>12</v>
      </c>
      <c r="L286" s="36">
        <v>4</v>
      </c>
      <c r="M286" s="36">
        <v>0.17098345100000001</v>
      </c>
      <c r="N286" s="36"/>
      <c r="O286" s="36">
        <v>21776400</v>
      </c>
    </row>
    <row r="287" spans="1:15">
      <c r="A287" s="36">
        <v>7</v>
      </c>
      <c r="B287" s="36">
        <v>12</v>
      </c>
      <c r="C287" s="36">
        <v>4</v>
      </c>
      <c r="D287" s="36"/>
      <c r="E287" s="36">
        <v>12</v>
      </c>
      <c r="F287" s="36">
        <v>4</v>
      </c>
      <c r="G287" s="36">
        <v>0.17098345100000001</v>
      </c>
      <c r="H287" s="36"/>
      <c r="I287" s="36">
        <v>48600</v>
      </c>
      <c r="J287" s="36"/>
      <c r="K287" s="36">
        <v>12</v>
      </c>
      <c r="L287" s="36">
        <v>4</v>
      </c>
      <c r="M287" s="36">
        <v>0.17098345100000001</v>
      </c>
      <c r="N287" s="36"/>
      <c r="O287" s="36">
        <v>26537200</v>
      </c>
    </row>
    <row r="288" spans="1:15">
      <c r="A288" s="36">
        <v>8</v>
      </c>
      <c r="B288" s="36">
        <v>19</v>
      </c>
      <c r="C288" s="36">
        <v>0</v>
      </c>
      <c r="D288" s="36"/>
      <c r="E288" s="36">
        <v>19</v>
      </c>
      <c r="F288" s="36">
        <v>0</v>
      </c>
      <c r="G288" s="36">
        <v>1</v>
      </c>
      <c r="H288" s="36"/>
      <c r="I288" s="36">
        <v>48600</v>
      </c>
      <c r="J288" s="36"/>
      <c r="K288" s="36">
        <v>12</v>
      </c>
      <c r="L288" s="36">
        <v>4</v>
      </c>
      <c r="M288" s="36">
        <v>0.17098345100000001</v>
      </c>
      <c r="N288" s="36"/>
      <c r="O288" s="36">
        <v>26852400</v>
      </c>
    </row>
    <row r="289" spans="1:15">
      <c r="A289" s="36">
        <v>9</v>
      </c>
      <c r="B289" s="36">
        <v>18</v>
      </c>
      <c r="C289" s="36">
        <v>1</v>
      </c>
      <c r="D289" s="36"/>
      <c r="E289" s="36">
        <v>13</v>
      </c>
      <c r="F289" s="36">
        <v>3</v>
      </c>
      <c r="G289" s="36">
        <v>0.17205606500000001</v>
      </c>
      <c r="H289" s="36"/>
      <c r="I289" s="36">
        <v>48600</v>
      </c>
      <c r="J289" s="36"/>
      <c r="K289" s="36">
        <v>12</v>
      </c>
      <c r="L289" s="36">
        <v>4</v>
      </c>
      <c r="M289" s="36">
        <v>0.17098345100000001</v>
      </c>
      <c r="N289" s="45" t="s">
        <v>106</v>
      </c>
      <c r="O289" s="36">
        <v>30328000</v>
      </c>
    </row>
    <row r="290" spans="1: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</row>
    <row r="291" spans="1: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</row>
    <row r="292" spans="1:15">
      <c r="A292" s="38" t="s">
        <v>97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</row>
    <row r="293" spans="1:15">
      <c r="A293" s="36"/>
      <c r="B293" s="103" t="s">
        <v>67</v>
      </c>
      <c r="C293" s="103"/>
      <c r="D293" s="44"/>
      <c r="E293" s="103" t="s">
        <v>68</v>
      </c>
      <c r="F293" s="103"/>
      <c r="G293" s="103"/>
      <c r="H293" s="44"/>
      <c r="I293" s="36"/>
      <c r="J293" s="36"/>
      <c r="K293" s="103" t="s">
        <v>69</v>
      </c>
      <c r="L293" s="103"/>
      <c r="M293" s="103"/>
      <c r="N293" s="36"/>
      <c r="O293" s="36"/>
    </row>
    <row r="294" spans="1:15">
      <c r="A294" s="76" t="s">
        <v>70</v>
      </c>
      <c r="B294" s="76" t="s">
        <v>28</v>
      </c>
      <c r="C294" s="76" t="s">
        <v>29</v>
      </c>
      <c r="D294" s="74"/>
      <c r="E294" s="76" t="s">
        <v>28</v>
      </c>
      <c r="F294" s="76" t="s">
        <v>29</v>
      </c>
      <c r="G294" s="76" t="s">
        <v>73</v>
      </c>
      <c r="H294" s="76"/>
      <c r="I294" s="75" t="s">
        <v>36</v>
      </c>
      <c r="J294" s="36"/>
      <c r="K294" s="76" t="s">
        <v>28</v>
      </c>
      <c r="L294" s="76" t="s">
        <v>29</v>
      </c>
      <c r="M294" s="76" t="s">
        <v>73</v>
      </c>
      <c r="N294" s="75"/>
      <c r="O294" s="76" t="s">
        <v>75</v>
      </c>
    </row>
    <row r="295" spans="1:15">
      <c r="A295" s="36">
        <v>1</v>
      </c>
      <c r="B295" s="36">
        <v>7</v>
      </c>
      <c r="C295" s="36">
        <v>4</v>
      </c>
      <c r="D295" s="36"/>
      <c r="E295" s="36">
        <v>12</v>
      </c>
      <c r="F295" s="36">
        <v>4</v>
      </c>
      <c r="G295" s="36">
        <v>0.17098345100000001</v>
      </c>
      <c r="H295" s="36"/>
      <c r="I295" s="36">
        <v>48600</v>
      </c>
      <c r="J295" s="36"/>
      <c r="K295" s="36">
        <v>12</v>
      </c>
      <c r="L295" s="36">
        <v>4</v>
      </c>
      <c r="M295" s="36">
        <v>0.17098345100000001</v>
      </c>
      <c r="N295" s="36"/>
      <c r="O295" s="36">
        <v>4863200</v>
      </c>
    </row>
    <row r="296" spans="1:15">
      <c r="A296" s="36">
        <v>2</v>
      </c>
      <c r="B296" s="36">
        <v>14</v>
      </c>
      <c r="C296" s="36">
        <v>0</v>
      </c>
      <c r="D296" s="36"/>
      <c r="E296" s="36">
        <v>12</v>
      </c>
      <c r="F296" s="36">
        <v>4</v>
      </c>
      <c r="G296" s="36">
        <v>0.17098345100000001</v>
      </c>
      <c r="H296" s="36"/>
      <c r="I296" s="36">
        <v>48600</v>
      </c>
      <c r="J296" s="36"/>
      <c r="K296" s="36">
        <v>12</v>
      </c>
      <c r="L296" s="36">
        <v>4</v>
      </c>
      <c r="M296" s="36">
        <v>0.17098345100000001</v>
      </c>
      <c r="N296" s="36"/>
      <c r="O296" s="36">
        <v>9622000</v>
      </c>
    </row>
    <row r="297" spans="1:15">
      <c r="A297" s="36">
        <v>3</v>
      </c>
      <c r="B297" s="36">
        <v>9</v>
      </c>
      <c r="C297" s="36">
        <v>4</v>
      </c>
      <c r="D297" s="36"/>
      <c r="E297" s="36">
        <v>12</v>
      </c>
      <c r="F297" s="36">
        <v>4</v>
      </c>
      <c r="G297" s="36">
        <v>0.17098345100000001</v>
      </c>
      <c r="H297" s="36"/>
      <c r="I297" s="36">
        <v>48600</v>
      </c>
      <c r="J297" s="36"/>
      <c r="K297" s="36">
        <v>12</v>
      </c>
      <c r="L297" s="36">
        <v>4</v>
      </c>
      <c r="M297" s="36">
        <v>0.17098345100000001</v>
      </c>
      <c r="N297" s="36"/>
      <c r="O297" s="36">
        <v>14492000</v>
      </c>
    </row>
    <row r="298" spans="1:15">
      <c r="A298" s="36">
        <v>4</v>
      </c>
      <c r="B298" s="36">
        <v>13</v>
      </c>
      <c r="C298" s="36">
        <v>3</v>
      </c>
      <c r="D298" s="36"/>
      <c r="E298" s="36">
        <v>12</v>
      </c>
      <c r="F298" s="36">
        <v>4</v>
      </c>
      <c r="G298" s="36">
        <v>0.17098345100000001</v>
      </c>
      <c r="H298" s="36"/>
      <c r="I298" s="36">
        <v>48600</v>
      </c>
      <c r="J298" s="36"/>
      <c r="K298" s="36">
        <v>12</v>
      </c>
      <c r="L298" s="36">
        <v>4</v>
      </c>
      <c r="M298" s="36">
        <v>0.17098345100000001</v>
      </c>
      <c r="N298" s="36"/>
      <c r="O298" s="36">
        <v>19232400</v>
      </c>
    </row>
    <row r="299" spans="1:15">
      <c r="A299" s="36">
        <v>5</v>
      </c>
      <c r="B299" s="36">
        <v>13</v>
      </c>
      <c r="C299" s="36">
        <v>0</v>
      </c>
      <c r="D299" s="36"/>
      <c r="E299" s="36">
        <v>12</v>
      </c>
      <c r="F299" s="36">
        <v>4</v>
      </c>
      <c r="G299" s="36">
        <v>0.17098345100000001</v>
      </c>
      <c r="H299" s="36"/>
      <c r="I299" s="36">
        <v>48600</v>
      </c>
      <c r="J299" s="36"/>
      <c r="K299" s="36">
        <v>12</v>
      </c>
      <c r="L299" s="36">
        <v>4</v>
      </c>
      <c r="M299" s="36">
        <v>0.17098345100000001</v>
      </c>
      <c r="N299" s="36"/>
      <c r="O299" s="36">
        <v>23991200</v>
      </c>
    </row>
    <row r="300" spans="1:15">
      <c r="A300" s="36">
        <v>6</v>
      </c>
      <c r="B300" s="36">
        <v>12</v>
      </c>
      <c r="C300" s="36">
        <v>2</v>
      </c>
      <c r="D300" s="36"/>
      <c r="E300" s="36">
        <v>12</v>
      </c>
      <c r="F300" s="36">
        <v>4</v>
      </c>
      <c r="G300" s="36">
        <v>0.17098345100000001</v>
      </c>
      <c r="H300" s="36"/>
      <c r="I300" s="36">
        <v>48600</v>
      </c>
      <c r="J300" s="36"/>
      <c r="K300" s="36">
        <v>12</v>
      </c>
      <c r="L300" s="36">
        <v>4</v>
      </c>
      <c r="M300" s="36">
        <v>0.17098345100000001</v>
      </c>
      <c r="N300" s="36"/>
      <c r="O300" s="36">
        <v>28730800</v>
      </c>
    </row>
    <row r="301" spans="1:15">
      <c r="A301" s="36">
        <v>7</v>
      </c>
      <c r="B301" s="36">
        <v>7</v>
      </c>
      <c r="C301" s="36">
        <v>0</v>
      </c>
      <c r="D301" s="36"/>
      <c r="E301" s="36">
        <v>12</v>
      </c>
      <c r="F301" s="36">
        <v>4</v>
      </c>
      <c r="G301" s="36">
        <v>0.17098345100000001</v>
      </c>
      <c r="H301" s="36"/>
      <c r="I301" s="36">
        <v>48600</v>
      </c>
      <c r="J301" s="36"/>
      <c r="K301" s="36">
        <v>12</v>
      </c>
      <c r="L301" s="36">
        <v>4</v>
      </c>
      <c r="M301" s="36">
        <v>0.17098345100000001</v>
      </c>
      <c r="N301" s="45" t="s">
        <v>106</v>
      </c>
      <c r="O301" s="36">
        <v>33578000</v>
      </c>
    </row>
    <row r="302" spans="1: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</row>
    <row r="303" spans="1: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</row>
    <row r="304" spans="1:15">
      <c r="A304" s="38" t="s">
        <v>98</v>
      </c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</row>
    <row r="305" spans="1:15">
      <c r="A305" s="36"/>
      <c r="B305" s="103" t="s">
        <v>67</v>
      </c>
      <c r="C305" s="103"/>
      <c r="D305" s="44"/>
      <c r="E305" s="103" t="s">
        <v>68</v>
      </c>
      <c r="F305" s="103"/>
      <c r="G305" s="103"/>
      <c r="H305" s="44"/>
      <c r="I305" s="36"/>
      <c r="J305" s="36"/>
      <c r="K305" s="103" t="s">
        <v>69</v>
      </c>
      <c r="L305" s="103"/>
      <c r="M305" s="103"/>
      <c r="N305" s="36"/>
      <c r="O305" s="36"/>
    </row>
    <row r="306" spans="1:15">
      <c r="A306" s="76" t="s">
        <v>70</v>
      </c>
      <c r="B306" s="76" t="s">
        <v>28</v>
      </c>
      <c r="C306" s="76" t="s">
        <v>29</v>
      </c>
      <c r="D306" s="74"/>
      <c r="E306" s="76" t="s">
        <v>28</v>
      </c>
      <c r="F306" s="76" t="s">
        <v>29</v>
      </c>
      <c r="G306" s="76" t="s">
        <v>73</v>
      </c>
      <c r="H306" s="76"/>
      <c r="I306" s="75" t="s">
        <v>36</v>
      </c>
      <c r="J306" s="36"/>
      <c r="K306" s="76" t="s">
        <v>28</v>
      </c>
      <c r="L306" s="76" t="s">
        <v>29</v>
      </c>
      <c r="M306" s="76" t="s">
        <v>73</v>
      </c>
      <c r="N306" s="75"/>
      <c r="O306" s="76" t="s">
        <v>75</v>
      </c>
    </row>
    <row r="307" spans="1:15">
      <c r="A307" s="36">
        <v>1</v>
      </c>
      <c r="B307" s="36">
        <v>17</v>
      </c>
      <c r="C307" s="36">
        <v>1</v>
      </c>
      <c r="D307" s="36"/>
      <c r="E307" s="36">
        <v>13</v>
      </c>
      <c r="F307" s="36">
        <v>3</v>
      </c>
      <c r="G307" s="36">
        <v>0.17139604999999999</v>
      </c>
      <c r="H307" s="36"/>
      <c r="I307" s="36">
        <v>16200</v>
      </c>
      <c r="J307" s="36"/>
      <c r="K307" s="36">
        <v>13</v>
      </c>
      <c r="L307" s="36">
        <v>3</v>
      </c>
      <c r="M307" s="36">
        <v>0.17139604999999999</v>
      </c>
      <c r="N307" s="36"/>
      <c r="O307" s="36">
        <v>2450400</v>
      </c>
    </row>
    <row r="308" spans="1:15">
      <c r="A308" s="36">
        <v>2</v>
      </c>
      <c r="B308" s="36">
        <v>16</v>
      </c>
      <c r="C308" s="36">
        <v>1</v>
      </c>
      <c r="D308" s="36"/>
      <c r="E308" s="36">
        <v>13</v>
      </c>
      <c r="F308" s="36">
        <v>3</v>
      </c>
      <c r="G308" s="36">
        <v>0.17139604999999999</v>
      </c>
      <c r="H308" s="36"/>
      <c r="I308" s="36">
        <v>16200</v>
      </c>
      <c r="J308" s="36"/>
      <c r="K308" s="36">
        <v>13</v>
      </c>
      <c r="L308" s="36">
        <v>3</v>
      </c>
      <c r="M308" s="36">
        <v>0.17139604999999999</v>
      </c>
      <c r="N308" s="36"/>
      <c r="O308" s="36">
        <v>4900000</v>
      </c>
    </row>
    <row r="309" spans="1:15">
      <c r="A309" s="36">
        <v>3</v>
      </c>
      <c r="B309" s="36">
        <v>12</v>
      </c>
      <c r="C309" s="36">
        <v>2</v>
      </c>
      <c r="D309" s="36"/>
      <c r="E309" s="36">
        <v>12</v>
      </c>
      <c r="F309" s="36">
        <v>4</v>
      </c>
      <c r="G309" s="36">
        <v>0.17098345100000001</v>
      </c>
      <c r="H309" s="36"/>
      <c r="I309" s="36">
        <v>48600</v>
      </c>
      <c r="J309" s="36"/>
      <c r="K309" s="36">
        <v>12</v>
      </c>
      <c r="L309" s="36">
        <v>4</v>
      </c>
      <c r="M309" s="36">
        <v>0.17098345100000001</v>
      </c>
      <c r="N309" s="36"/>
      <c r="O309" s="36">
        <v>10664400</v>
      </c>
    </row>
    <row r="310" spans="1:15">
      <c r="A310" s="36">
        <v>4</v>
      </c>
      <c r="B310" s="36">
        <v>19</v>
      </c>
      <c r="C310" s="36">
        <v>0</v>
      </c>
      <c r="D310" s="36"/>
      <c r="E310" s="36">
        <v>19</v>
      </c>
      <c r="F310" s="36">
        <v>0</v>
      </c>
      <c r="G310" s="36">
        <v>1</v>
      </c>
      <c r="H310" s="36"/>
      <c r="I310" s="36">
        <v>48600</v>
      </c>
      <c r="J310" s="36"/>
      <c r="K310" s="36">
        <v>12</v>
      </c>
      <c r="L310" s="36">
        <v>4</v>
      </c>
      <c r="M310" s="36">
        <v>0.17098345100000001</v>
      </c>
      <c r="N310" s="36"/>
      <c r="O310" s="36">
        <v>10979600</v>
      </c>
    </row>
    <row r="311" spans="1:15">
      <c r="A311" s="36">
        <v>5</v>
      </c>
      <c r="B311" s="36">
        <v>15</v>
      </c>
      <c r="C311" s="36">
        <v>2</v>
      </c>
      <c r="D311" s="36"/>
      <c r="E311" s="36">
        <v>13</v>
      </c>
      <c r="F311" s="36">
        <v>3</v>
      </c>
      <c r="G311" s="36">
        <v>0.17205606500000001</v>
      </c>
      <c r="H311" s="36"/>
      <c r="I311" s="36">
        <v>48600</v>
      </c>
      <c r="J311" s="36"/>
      <c r="K311" s="36">
        <v>12</v>
      </c>
      <c r="L311" s="36">
        <v>4</v>
      </c>
      <c r="M311" s="36">
        <v>0.17098345100000001</v>
      </c>
      <c r="N311" s="36"/>
      <c r="O311" s="36">
        <v>14443600</v>
      </c>
    </row>
    <row r="312" spans="1:15">
      <c r="A312" s="36">
        <v>6</v>
      </c>
      <c r="B312" s="36">
        <v>19</v>
      </c>
      <c r="C312" s="36">
        <v>0</v>
      </c>
      <c r="D312" s="36"/>
      <c r="E312" s="36">
        <v>19</v>
      </c>
      <c r="F312" s="36">
        <v>0</v>
      </c>
      <c r="G312" s="36">
        <v>1</v>
      </c>
      <c r="H312" s="36"/>
      <c r="I312" s="36">
        <v>48600</v>
      </c>
      <c r="J312" s="36"/>
      <c r="K312" s="36">
        <v>12</v>
      </c>
      <c r="L312" s="36">
        <v>4</v>
      </c>
      <c r="M312" s="36">
        <v>0.17098345100000001</v>
      </c>
      <c r="N312" s="36"/>
      <c r="O312" s="36">
        <v>14758800</v>
      </c>
    </row>
    <row r="313" spans="1:15">
      <c r="A313" s="36">
        <v>7</v>
      </c>
      <c r="B313" s="36">
        <v>17</v>
      </c>
      <c r="C313" s="36">
        <v>1</v>
      </c>
      <c r="D313" s="36"/>
      <c r="E313" s="36">
        <v>13</v>
      </c>
      <c r="F313" s="36">
        <v>3</v>
      </c>
      <c r="G313" s="36">
        <v>0.17205606500000001</v>
      </c>
      <c r="H313" s="36"/>
      <c r="I313" s="36">
        <v>48600</v>
      </c>
      <c r="J313" s="36"/>
      <c r="K313" s="36">
        <v>12</v>
      </c>
      <c r="L313" s="36">
        <v>4</v>
      </c>
      <c r="M313" s="36">
        <v>0.17098345100000001</v>
      </c>
      <c r="N313" s="36"/>
      <c r="O313" s="36">
        <v>18234000</v>
      </c>
    </row>
    <row r="314" spans="1:15">
      <c r="A314" s="36">
        <v>8</v>
      </c>
      <c r="B314" s="36">
        <v>7</v>
      </c>
      <c r="C314" s="36">
        <v>6</v>
      </c>
      <c r="D314" s="36"/>
      <c r="E314" s="36">
        <v>12</v>
      </c>
      <c r="F314" s="36">
        <v>4</v>
      </c>
      <c r="G314" s="36">
        <v>0.17098345100000001</v>
      </c>
      <c r="H314" s="36"/>
      <c r="I314" s="36">
        <v>48600</v>
      </c>
      <c r="J314" s="36"/>
      <c r="K314" s="36">
        <v>12</v>
      </c>
      <c r="L314" s="36">
        <v>4</v>
      </c>
      <c r="M314" s="36">
        <v>0.17098345100000001</v>
      </c>
      <c r="N314" s="36"/>
      <c r="O314" s="36">
        <v>23111600</v>
      </c>
    </row>
    <row r="315" spans="1:15">
      <c r="A315" s="36">
        <v>9</v>
      </c>
      <c r="B315" s="36">
        <v>9</v>
      </c>
      <c r="C315" s="36">
        <v>7</v>
      </c>
      <c r="D315" s="36"/>
      <c r="E315" s="36">
        <v>12</v>
      </c>
      <c r="F315" s="36">
        <v>4</v>
      </c>
      <c r="G315" s="36">
        <v>0.17098345100000001</v>
      </c>
      <c r="H315" s="36"/>
      <c r="I315" s="36">
        <v>48600</v>
      </c>
      <c r="J315" s="36"/>
      <c r="K315" s="36">
        <v>12</v>
      </c>
      <c r="L315" s="36">
        <v>4</v>
      </c>
      <c r="M315" s="36">
        <v>0.17098345100000001</v>
      </c>
      <c r="N315" s="36"/>
      <c r="O315" s="36">
        <v>27976000</v>
      </c>
    </row>
    <row r="316" spans="1:15">
      <c r="A316" s="36">
        <v>10</v>
      </c>
      <c r="B316" s="36">
        <v>19</v>
      </c>
      <c r="C316" s="36">
        <v>0</v>
      </c>
      <c r="D316" s="36"/>
      <c r="E316" s="36">
        <v>19</v>
      </c>
      <c r="F316" s="36">
        <v>0</v>
      </c>
      <c r="G316" s="36">
        <v>1</v>
      </c>
      <c r="H316" s="36"/>
      <c r="I316" s="36">
        <v>48600</v>
      </c>
      <c r="J316" s="36"/>
      <c r="K316" s="36">
        <v>12</v>
      </c>
      <c r="L316" s="36">
        <v>4</v>
      </c>
      <c r="M316" s="36">
        <v>0.17098345100000001</v>
      </c>
      <c r="N316" s="36"/>
      <c r="O316" s="36">
        <v>28291200</v>
      </c>
    </row>
    <row r="317" spans="1:15">
      <c r="A317" s="36">
        <v>11</v>
      </c>
      <c r="B317" s="36">
        <v>8</v>
      </c>
      <c r="C317" s="36">
        <v>6</v>
      </c>
      <c r="D317" s="36"/>
      <c r="E317" s="36">
        <v>12</v>
      </c>
      <c r="F317" s="36">
        <v>4</v>
      </c>
      <c r="G317" s="36">
        <v>0.17098345100000001</v>
      </c>
      <c r="H317" s="36"/>
      <c r="I317" s="36">
        <v>48600</v>
      </c>
      <c r="J317" s="36"/>
      <c r="K317" s="36">
        <v>12</v>
      </c>
      <c r="L317" s="36">
        <v>4</v>
      </c>
      <c r="M317" s="36">
        <v>0.17098345100000001</v>
      </c>
      <c r="N317" s="45" t="s">
        <v>106</v>
      </c>
      <c r="O317" s="36">
        <v>33162000</v>
      </c>
    </row>
    <row r="318" spans="1: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</row>
    <row r="319" spans="1: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</row>
    <row r="320" spans="1:15">
      <c r="A320" s="38" t="s">
        <v>99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</row>
    <row r="321" spans="1:15">
      <c r="A321" s="36"/>
      <c r="B321" s="103" t="s">
        <v>67</v>
      </c>
      <c r="C321" s="103"/>
      <c r="D321" s="44"/>
      <c r="E321" s="103" t="s">
        <v>68</v>
      </c>
      <c r="F321" s="103"/>
      <c r="G321" s="103"/>
      <c r="H321" s="44"/>
      <c r="I321" s="36"/>
      <c r="J321" s="36"/>
      <c r="K321" s="103" t="s">
        <v>69</v>
      </c>
      <c r="L321" s="103"/>
      <c r="M321" s="103"/>
      <c r="N321" s="36"/>
      <c r="O321" s="36"/>
    </row>
    <row r="322" spans="1:15">
      <c r="A322" s="76" t="s">
        <v>70</v>
      </c>
      <c r="B322" s="76" t="s">
        <v>28</v>
      </c>
      <c r="C322" s="76" t="s">
        <v>29</v>
      </c>
      <c r="D322" s="74"/>
      <c r="E322" s="76" t="s">
        <v>28</v>
      </c>
      <c r="F322" s="76" t="s">
        <v>29</v>
      </c>
      <c r="G322" s="76" t="s">
        <v>73</v>
      </c>
      <c r="H322" s="76"/>
      <c r="I322" s="75" t="s">
        <v>36</v>
      </c>
      <c r="J322" s="36"/>
      <c r="K322" s="76" t="s">
        <v>28</v>
      </c>
      <c r="L322" s="76" t="s">
        <v>29</v>
      </c>
      <c r="M322" s="76" t="s">
        <v>73</v>
      </c>
      <c r="N322" s="75"/>
      <c r="O322" s="76" t="s">
        <v>75</v>
      </c>
    </row>
    <row r="323" spans="1:15">
      <c r="A323" s="36">
        <v>1</v>
      </c>
      <c r="B323" s="36">
        <v>7</v>
      </c>
      <c r="C323" s="36">
        <v>7</v>
      </c>
      <c r="D323" s="36"/>
      <c r="E323" s="36">
        <v>12</v>
      </c>
      <c r="F323" s="36">
        <v>4</v>
      </c>
      <c r="G323" s="36">
        <v>0.17098345100000001</v>
      </c>
      <c r="H323" s="36"/>
      <c r="I323" s="36">
        <v>48600</v>
      </c>
      <c r="J323" s="36"/>
      <c r="K323" s="36">
        <v>12</v>
      </c>
      <c r="L323" s="36">
        <v>4</v>
      </c>
      <c r="M323" s="36">
        <v>0.17098345100000001</v>
      </c>
      <c r="N323" s="36"/>
      <c r="O323" s="36">
        <v>4878000</v>
      </c>
    </row>
    <row r="324" spans="1:15">
      <c r="A324" s="36">
        <v>2</v>
      </c>
      <c r="B324" s="36">
        <v>19</v>
      </c>
      <c r="C324" s="36">
        <v>0</v>
      </c>
      <c r="D324" s="36"/>
      <c r="E324" s="36">
        <v>19</v>
      </c>
      <c r="F324" s="36">
        <v>0</v>
      </c>
      <c r="G324" s="36">
        <v>1</v>
      </c>
      <c r="H324" s="36"/>
      <c r="I324" s="36">
        <v>48600</v>
      </c>
      <c r="J324" s="36"/>
      <c r="K324" s="36">
        <v>12</v>
      </c>
      <c r="L324" s="36">
        <v>4</v>
      </c>
      <c r="M324" s="36">
        <v>0.17098345100000001</v>
      </c>
      <c r="N324" s="36"/>
      <c r="O324" s="36">
        <v>5193200</v>
      </c>
    </row>
    <row r="325" spans="1:15">
      <c r="A325" s="36">
        <v>3</v>
      </c>
      <c r="B325" s="36">
        <v>16</v>
      </c>
      <c r="C325" s="36">
        <v>2</v>
      </c>
      <c r="D325" s="36"/>
      <c r="E325" s="36">
        <v>13</v>
      </c>
      <c r="F325" s="36">
        <v>3</v>
      </c>
      <c r="G325" s="36">
        <v>0.17205606500000001</v>
      </c>
      <c r="H325" s="36"/>
      <c r="I325" s="36">
        <v>48600</v>
      </c>
      <c r="J325" s="36"/>
      <c r="K325" s="36">
        <v>12</v>
      </c>
      <c r="L325" s="36">
        <v>4</v>
      </c>
      <c r="M325" s="36">
        <v>0.17098345100000001</v>
      </c>
      <c r="N325" s="36"/>
      <c r="O325" s="36">
        <v>8662000</v>
      </c>
    </row>
    <row r="326" spans="1:15">
      <c r="A326" s="36">
        <v>4</v>
      </c>
      <c r="B326" s="36">
        <v>12</v>
      </c>
      <c r="C326" s="36">
        <v>4</v>
      </c>
      <c r="D326" s="36"/>
      <c r="E326" s="36">
        <v>12</v>
      </c>
      <c r="F326" s="36">
        <v>4</v>
      </c>
      <c r="G326" s="36">
        <v>0.17098345100000001</v>
      </c>
      <c r="H326" s="36"/>
      <c r="I326" s="36">
        <v>48600</v>
      </c>
      <c r="J326" s="36"/>
      <c r="K326" s="36">
        <v>12</v>
      </c>
      <c r="L326" s="36">
        <v>4</v>
      </c>
      <c r="M326" s="36">
        <v>0.17098345100000001</v>
      </c>
      <c r="N326" s="36"/>
      <c r="O326" s="36">
        <v>13422800</v>
      </c>
    </row>
    <row r="327" spans="1:15">
      <c r="A327" s="36">
        <v>5</v>
      </c>
      <c r="B327" s="36">
        <v>13</v>
      </c>
      <c r="C327" s="36">
        <v>3</v>
      </c>
      <c r="D327" s="36"/>
      <c r="E327" s="36">
        <v>12</v>
      </c>
      <c r="F327" s="36">
        <v>4</v>
      </c>
      <c r="G327" s="36">
        <v>0.17098345100000001</v>
      </c>
      <c r="H327" s="36"/>
      <c r="I327" s="36">
        <v>48600</v>
      </c>
      <c r="J327" s="36"/>
      <c r="K327" s="36">
        <v>12</v>
      </c>
      <c r="L327" s="36">
        <v>4</v>
      </c>
      <c r="M327" s="36">
        <v>0.17098345100000001</v>
      </c>
      <c r="N327" s="36"/>
      <c r="O327" s="36">
        <v>18163200</v>
      </c>
    </row>
    <row r="328" spans="1:15">
      <c r="A328" s="36">
        <v>6</v>
      </c>
      <c r="B328" s="36">
        <v>17</v>
      </c>
      <c r="C328" s="36">
        <v>1</v>
      </c>
      <c r="D328" s="36"/>
      <c r="E328" s="36">
        <v>13</v>
      </c>
      <c r="F328" s="36">
        <v>3</v>
      </c>
      <c r="G328" s="36">
        <v>0.17205606500000001</v>
      </c>
      <c r="H328" s="36"/>
      <c r="I328" s="36">
        <v>48600</v>
      </c>
      <c r="J328" s="36"/>
      <c r="K328" s="36">
        <v>12</v>
      </c>
      <c r="L328" s="36">
        <v>4</v>
      </c>
      <c r="M328" s="36">
        <v>0.17098345100000001</v>
      </c>
      <c r="N328" s="36"/>
      <c r="O328" s="36">
        <v>21638400</v>
      </c>
    </row>
    <row r="329" spans="1:15">
      <c r="A329" s="36">
        <v>7</v>
      </c>
      <c r="B329" s="36">
        <v>13</v>
      </c>
      <c r="C329" s="36">
        <v>3</v>
      </c>
      <c r="D329" s="36"/>
      <c r="E329" s="36">
        <v>12</v>
      </c>
      <c r="F329" s="36">
        <v>4</v>
      </c>
      <c r="G329" s="36">
        <v>0.17098345100000001</v>
      </c>
      <c r="H329" s="36"/>
      <c r="I329" s="36">
        <v>48600</v>
      </c>
      <c r="J329" s="36"/>
      <c r="K329" s="36">
        <v>12</v>
      </c>
      <c r="L329" s="36">
        <v>4</v>
      </c>
      <c r="M329" s="36">
        <v>0.17098345100000001</v>
      </c>
      <c r="N329" s="36"/>
      <c r="O329" s="36">
        <v>26378800</v>
      </c>
    </row>
    <row r="330" spans="1:15">
      <c r="A330" s="36">
        <v>8</v>
      </c>
      <c r="B330" s="36">
        <v>15</v>
      </c>
      <c r="C330" s="36">
        <v>1</v>
      </c>
      <c r="D330" s="36"/>
      <c r="E330" s="36">
        <v>13</v>
      </c>
      <c r="F330" s="36">
        <v>3</v>
      </c>
      <c r="G330" s="36">
        <v>0.17205606500000001</v>
      </c>
      <c r="H330" s="36"/>
      <c r="I330" s="36">
        <v>48600</v>
      </c>
      <c r="J330" s="36"/>
      <c r="K330" s="36">
        <v>12</v>
      </c>
      <c r="L330" s="36">
        <v>4</v>
      </c>
      <c r="M330" s="36">
        <v>0.17098345100000001</v>
      </c>
      <c r="N330" s="36"/>
      <c r="O330" s="36">
        <v>29843200</v>
      </c>
    </row>
    <row r="331" spans="1:15">
      <c r="A331" s="36">
        <v>9</v>
      </c>
      <c r="B331" s="36">
        <v>15</v>
      </c>
      <c r="C331" s="36">
        <v>1</v>
      </c>
      <c r="D331" s="36"/>
      <c r="E331" s="36">
        <v>13</v>
      </c>
      <c r="F331" s="36">
        <v>3</v>
      </c>
      <c r="G331" s="36">
        <v>0.17205606500000001</v>
      </c>
      <c r="H331" s="36"/>
      <c r="I331" s="36">
        <v>48600</v>
      </c>
      <c r="J331" s="36"/>
      <c r="K331" s="36">
        <v>12</v>
      </c>
      <c r="L331" s="36">
        <v>4</v>
      </c>
      <c r="M331" s="36">
        <v>0.17098345100000001</v>
      </c>
      <c r="N331" s="45" t="s">
        <v>106</v>
      </c>
      <c r="O331" s="36">
        <v>33307600</v>
      </c>
    </row>
    <row r="332" spans="1: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</row>
    <row r="333" spans="1: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</row>
    <row r="334" spans="1:15">
      <c r="A334" s="38" t="s">
        <v>100</v>
      </c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</row>
    <row r="335" spans="1:15">
      <c r="A335" s="36"/>
      <c r="B335" s="103" t="s">
        <v>67</v>
      </c>
      <c r="C335" s="103"/>
      <c r="D335" s="44"/>
      <c r="E335" s="103" t="s">
        <v>68</v>
      </c>
      <c r="F335" s="103"/>
      <c r="G335" s="103"/>
      <c r="H335" s="44"/>
      <c r="I335" s="36"/>
      <c r="J335" s="36"/>
      <c r="K335" s="103" t="s">
        <v>69</v>
      </c>
      <c r="L335" s="103"/>
      <c r="M335" s="103"/>
      <c r="N335" s="36"/>
      <c r="O335" s="36"/>
    </row>
    <row r="336" spans="1:15">
      <c r="A336" s="76" t="s">
        <v>70</v>
      </c>
      <c r="B336" s="76" t="s">
        <v>28</v>
      </c>
      <c r="C336" s="76" t="s">
        <v>29</v>
      </c>
      <c r="D336" s="74"/>
      <c r="E336" s="76" t="s">
        <v>28</v>
      </c>
      <c r="F336" s="76" t="s">
        <v>29</v>
      </c>
      <c r="G336" s="76" t="s">
        <v>73</v>
      </c>
      <c r="H336" s="76"/>
      <c r="I336" s="75" t="s">
        <v>36</v>
      </c>
      <c r="J336" s="36"/>
      <c r="K336" s="76" t="s">
        <v>28</v>
      </c>
      <c r="L336" s="76" t="s">
        <v>29</v>
      </c>
      <c r="M336" s="76" t="s">
        <v>73</v>
      </c>
      <c r="N336" s="75"/>
      <c r="O336" s="76" t="s">
        <v>75</v>
      </c>
    </row>
    <row r="337" spans="1:15">
      <c r="A337" s="36">
        <v>1</v>
      </c>
      <c r="B337" s="36">
        <v>17</v>
      </c>
      <c r="C337" s="36">
        <v>0</v>
      </c>
      <c r="D337" s="36"/>
      <c r="E337" s="36">
        <v>13</v>
      </c>
      <c r="F337" s="36">
        <v>3</v>
      </c>
      <c r="G337" s="36">
        <v>0.17139604999999999</v>
      </c>
      <c r="H337" s="36"/>
      <c r="I337" s="36">
        <v>16200</v>
      </c>
      <c r="J337" s="36"/>
      <c r="K337" s="36">
        <v>13</v>
      </c>
      <c r="L337" s="36">
        <v>3</v>
      </c>
      <c r="M337" s="36">
        <v>0.17139604999999999</v>
      </c>
      <c r="N337" s="36"/>
      <c r="O337" s="36">
        <v>2451200</v>
      </c>
    </row>
    <row r="338" spans="1:15">
      <c r="A338" s="36">
        <v>2</v>
      </c>
      <c r="B338" s="36">
        <v>12</v>
      </c>
      <c r="C338" s="36">
        <v>3</v>
      </c>
      <c r="D338" s="36"/>
      <c r="E338" s="36">
        <v>12</v>
      </c>
      <c r="F338" s="36">
        <v>4</v>
      </c>
      <c r="G338" s="36">
        <v>0.17098345100000001</v>
      </c>
      <c r="H338" s="36"/>
      <c r="I338" s="36">
        <v>48600</v>
      </c>
      <c r="J338" s="36"/>
      <c r="K338" s="36">
        <v>12</v>
      </c>
      <c r="L338" s="36">
        <v>4</v>
      </c>
      <c r="M338" s="36">
        <v>0.17098345100000001</v>
      </c>
      <c r="N338" s="36"/>
      <c r="O338" s="36">
        <v>8229600</v>
      </c>
    </row>
    <row r="339" spans="1:15">
      <c r="A339" s="36">
        <v>3</v>
      </c>
      <c r="B339" s="36">
        <v>16</v>
      </c>
      <c r="C339" s="36">
        <v>0</v>
      </c>
      <c r="D339" s="36"/>
      <c r="E339" s="36">
        <v>13</v>
      </c>
      <c r="F339" s="36">
        <v>3</v>
      </c>
      <c r="G339" s="36">
        <v>0.17205606500000001</v>
      </c>
      <c r="H339" s="36"/>
      <c r="I339" s="36">
        <v>48600</v>
      </c>
      <c r="J339" s="36"/>
      <c r="K339" s="36">
        <v>12</v>
      </c>
      <c r="L339" s="36">
        <v>4</v>
      </c>
      <c r="M339" s="36">
        <v>0.17098345100000001</v>
      </c>
      <c r="N339" s="36"/>
      <c r="O339" s="36">
        <v>11704800</v>
      </c>
    </row>
    <row r="340" spans="1:15">
      <c r="A340" s="36">
        <v>4</v>
      </c>
      <c r="B340" s="36">
        <v>11</v>
      </c>
      <c r="C340" s="36">
        <v>5</v>
      </c>
      <c r="D340" s="36"/>
      <c r="E340" s="36">
        <v>12</v>
      </c>
      <c r="F340" s="36">
        <v>4</v>
      </c>
      <c r="G340" s="36">
        <v>0.17098345100000001</v>
      </c>
      <c r="H340" s="36"/>
      <c r="I340" s="36">
        <v>48600</v>
      </c>
      <c r="J340" s="36"/>
      <c r="K340" s="36">
        <v>12</v>
      </c>
      <c r="L340" s="36">
        <v>4</v>
      </c>
      <c r="M340" s="36">
        <v>0.17098345100000001</v>
      </c>
      <c r="N340" s="36"/>
      <c r="O340" s="36">
        <v>16486400</v>
      </c>
    </row>
    <row r="341" spans="1:15">
      <c r="A341" s="36">
        <v>5</v>
      </c>
      <c r="B341" s="36">
        <v>17</v>
      </c>
      <c r="C341" s="36">
        <v>0</v>
      </c>
      <c r="D341" s="36"/>
      <c r="E341" s="36">
        <v>13</v>
      </c>
      <c r="F341" s="36">
        <v>3</v>
      </c>
      <c r="G341" s="36">
        <v>0.17205606500000001</v>
      </c>
      <c r="H341" s="36"/>
      <c r="I341" s="36">
        <v>48600</v>
      </c>
      <c r="J341" s="36"/>
      <c r="K341" s="36">
        <v>12</v>
      </c>
      <c r="L341" s="36">
        <v>4</v>
      </c>
      <c r="M341" s="36">
        <v>0.17098345100000001</v>
      </c>
      <c r="N341" s="36"/>
      <c r="O341" s="36">
        <v>19962400</v>
      </c>
    </row>
    <row r="342" spans="1:15">
      <c r="A342" s="36">
        <v>6</v>
      </c>
      <c r="B342" s="36">
        <v>11</v>
      </c>
      <c r="C342" s="36">
        <v>5</v>
      </c>
      <c r="D342" s="36"/>
      <c r="E342" s="36">
        <v>12</v>
      </c>
      <c r="F342" s="36">
        <v>4</v>
      </c>
      <c r="G342" s="36">
        <v>0.17098345100000001</v>
      </c>
      <c r="H342" s="36"/>
      <c r="I342" s="36">
        <v>48600</v>
      </c>
      <c r="J342" s="36"/>
      <c r="K342" s="36">
        <v>12</v>
      </c>
      <c r="L342" s="36">
        <v>4</v>
      </c>
      <c r="M342" s="36">
        <v>0.17098345100000001</v>
      </c>
      <c r="N342" s="36"/>
      <c r="O342" s="36">
        <v>24744000</v>
      </c>
    </row>
    <row r="343" spans="1:15">
      <c r="A343" s="36">
        <v>7</v>
      </c>
      <c r="B343" s="36">
        <v>12</v>
      </c>
      <c r="C343" s="36">
        <v>4</v>
      </c>
      <c r="D343" s="36"/>
      <c r="E343" s="36">
        <v>12</v>
      </c>
      <c r="F343" s="36">
        <v>4</v>
      </c>
      <c r="G343" s="36">
        <v>0.17098345100000001</v>
      </c>
      <c r="H343" s="36"/>
      <c r="I343" s="36">
        <v>48600</v>
      </c>
      <c r="J343" s="36"/>
      <c r="K343" s="36">
        <v>12</v>
      </c>
      <c r="L343" s="36">
        <v>4</v>
      </c>
      <c r="M343" s="36">
        <v>0.17098345100000001</v>
      </c>
      <c r="N343" s="36"/>
      <c r="O343" s="36">
        <v>29504800</v>
      </c>
    </row>
    <row r="344" spans="1:15">
      <c r="A344" s="36">
        <v>8</v>
      </c>
      <c r="B344" s="36">
        <v>7</v>
      </c>
      <c r="C344" s="36">
        <v>3</v>
      </c>
      <c r="D344" s="36"/>
      <c r="E344" s="36">
        <v>12</v>
      </c>
      <c r="F344" s="36">
        <v>4</v>
      </c>
      <c r="G344" s="36">
        <v>0.17098345100000001</v>
      </c>
      <c r="H344" s="36"/>
      <c r="I344" s="36">
        <v>48600</v>
      </c>
      <c r="J344" s="36"/>
      <c r="K344" s="36">
        <v>12</v>
      </c>
      <c r="L344" s="36">
        <v>4</v>
      </c>
      <c r="M344" s="36">
        <v>0.17098345100000001</v>
      </c>
      <c r="N344" s="45" t="s">
        <v>106</v>
      </c>
      <c r="O344" s="36">
        <v>34395200</v>
      </c>
    </row>
    <row r="345" spans="1: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</row>
    <row r="346" spans="1: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</row>
    <row r="347" spans="1:15">
      <c r="A347" s="38" t="s">
        <v>101</v>
      </c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</row>
    <row r="348" spans="1:15">
      <c r="A348" s="36"/>
      <c r="B348" s="103" t="s">
        <v>67</v>
      </c>
      <c r="C348" s="103"/>
      <c r="D348" s="44"/>
      <c r="E348" s="103" t="s">
        <v>68</v>
      </c>
      <c r="F348" s="103"/>
      <c r="G348" s="103"/>
      <c r="H348" s="44"/>
      <c r="I348" s="36"/>
      <c r="J348" s="36"/>
      <c r="K348" s="103" t="s">
        <v>69</v>
      </c>
      <c r="L348" s="103"/>
      <c r="M348" s="103"/>
      <c r="N348" s="36"/>
      <c r="O348" s="36"/>
    </row>
    <row r="349" spans="1:15">
      <c r="A349" s="76" t="s">
        <v>70</v>
      </c>
      <c r="B349" s="76" t="s">
        <v>28</v>
      </c>
      <c r="C349" s="76" t="s">
        <v>29</v>
      </c>
      <c r="D349" s="74"/>
      <c r="E349" s="76" t="s">
        <v>28</v>
      </c>
      <c r="F349" s="76" t="s">
        <v>29</v>
      </c>
      <c r="G349" s="76" t="s">
        <v>73</v>
      </c>
      <c r="H349" s="76"/>
      <c r="I349" s="75" t="s">
        <v>36</v>
      </c>
      <c r="J349" s="36"/>
      <c r="K349" s="76" t="s">
        <v>28</v>
      </c>
      <c r="L349" s="76" t="s">
        <v>29</v>
      </c>
      <c r="M349" s="76" t="s">
        <v>73</v>
      </c>
      <c r="N349" s="75"/>
      <c r="O349" s="76" t="s">
        <v>75</v>
      </c>
    </row>
    <row r="350" spans="1:15">
      <c r="A350" s="36">
        <v>1</v>
      </c>
      <c r="B350" s="36">
        <v>7</v>
      </c>
      <c r="C350" s="36">
        <v>3</v>
      </c>
      <c r="D350" s="36"/>
      <c r="E350" s="36">
        <v>12</v>
      </c>
      <c r="F350" s="36">
        <v>4</v>
      </c>
      <c r="G350" s="36">
        <v>0.17098345100000001</v>
      </c>
      <c r="H350" s="36"/>
      <c r="I350" s="36">
        <v>48600</v>
      </c>
      <c r="J350" s="36"/>
      <c r="K350" s="36">
        <v>12</v>
      </c>
      <c r="L350" s="36">
        <v>4</v>
      </c>
      <c r="M350" s="36">
        <v>0.17098345100000001</v>
      </c>
      <c r="N350" s="36"/>
      <c r="O350" s="36">
        <v>4890400</v>
      </c>
    </row>
    <row r="351" spans="1:15">
      <c r="A351" s="36">
        <v>2</v>
      </c>
      <c r="B351" s="36">
        <v>18</v>
      </c>
      <c r="C351" s="36">
        <v>0</v>
      </c>
      <c r="D351" s="36"/>
      <c r="E351" s="36">
        <v>13</v>
      </c>
      <c r="F351" s="36">
        <v>3</v>
      </c>
      <c r="G351" s="36">
        <v>0.17205606500000001</v>
      </c>
      <c r="H351" s="36"/>
      <c r="I351" s="36">
        <v>48600</v>
      </c>
      <c r="J351" s="36"/>
      <c r="K351" s="36">
        <v>12</v>
      </c>
      <c r="L351" s="36">
        <v>4</v>
      </c>
      <c r="M351" s="36">
        <v>0.17098345100000001</v>
      </c>
      <c r="N351" s="36"/>
      <c r="O351" s="36">
        <v>8366800</v>
      </c>
    </row>
    <row r="352" spans="1:15">
      <c r="A352" s="36">
        <v>3</v>
      </c>
      <c r="B352" s="36">
        <v>13</v>
      </c>
      <c r="C352" s="36">
        <v>3</v>
      </c>
      <c r="D352" s="36"/>
      <c r="E352" s="36">
        <v>12</v>
      </c>
      <c r="F352" s="36">
        <v>4</v>
      </c>
      <c r="G352" s="36">
        <v>0.17098345100000001</v>
      </c>
      <c r="H352" s="36"/>
      <c r="I352" s="36">
        <v>48600</v>
      </c>
      <c r="J352" s="36"/>
      <c r="K352" s="36">
        <v>12</v>
      </c>
      <c r="L352" s="36">
        <v>4</v>
      </c>
      <c r="M352" s="36">
        <v>0.17098345100000001</v>
      </c>
      <c r="N352" s="36"/>
      <c r="O352" s="36">
        <v>13107200</v>
      </c>
    </row>
    <row r="353" spans="1:15">
      <c r="A353" s="36">
        <v>4</v>
      </c>
      <c r="B353" s="36">
        <v>14</v>
      </c>
      <c r="C353" s="36">
        <v>2</v>
      </c>
      <c r="D353" s="36"/>
      <c r="E353" s="36">
        <v>12</v>
      </c>
      <c r="F353" s="36">
        <v>4</v>
      </c>
      <c r="G353" s="36">
        <v>0.17098345100000001</v>
      </c>
      <c r="H353" s="36"/>
      <c r="I353" s="36">
        <v>48600</v>
      </c>
      <c r="J353" s="36"/>
      <c r="K353" s="36">
        <v>12</v>
      </c>
      <c r="L353" s="36">
        <v>4</v>
      </c>
      <c r="M353" s="36">
        <v>0.17098345100000001</v>
      </c>
      <c r="N353" s="36"/>
      <c r="O353" s="36">
        <v>17856800</v>
      </c>
    </row>
    <row r="354" spans="1:15">
      <c r="A354" s="36">
        <v>5</v>
      </c>
      <c r="B354" s="36">
        <v>8</v>
      </c>
      <c r="C354" s="36">
        <v>5</v>
      </c>
      <c r="D354" s="36"/>
      <c r="E354" s="36">
        <v>12</v>
      </c>
      <c r="F354" s="36">
        <v>4</v>
      </c>
      <c r="G354" s="36">
        <v>0.17098345100000001</v>
      </c>
      <c r="H354" s="36"/>
      <c r="I354" s="36">
        <v>48600</v>
      </c>
      <c r="J354" s="36"/>
      <c r="K354" s="36">
        <v>12</v>
      </c>
      <c r="L354" s="36">
        <v>4</v>
      </c>
      <c r="M354" s="36">
        <v>0.17098345100000001</v>
      </c>
      <c r="N354" s="36"/>
      <c r="O354" s="36">
        <v>22720000</v>
      </c>
    </row>
    <row r="355" spans="1:15">
      <c r="A355" s="36">
        <v>6</v>
      </c>
      <c r="B355" s="36">
        <v>13</v>
      </c>
      <c r="C355" s="36">
        <v>4</v>
      </c>
      <c r="D355" s="36"/>
      <c r="E355" s="36">
        <v>12</v>
      </c>
      <c r="F355" s="36">
        <v>4</v>
      </c>
      <c r="G355" s="36">
        <v>0.17098345100000001</v>
      </c>
      <c r="H355" s="36"/>
      <c r="I355" s="36">
        <v>48600</v>
      </c>
      <c r="J355" s="36"/>
      <c r="K355" s="36">
        <v>12</v>
      </c>
      <c r="L355" s="36">
        <v>4</v>
      </c>
      <c r="M355" s="36">
        <v>0.17098345100000001</v>
      </c>
      <c r="N355" s="36"/>
      <c r="O355" s="36">
        <v>27467200</v>
      </c>
    </row>
    <row r="356" spans="1:15">
      <c r="A356" s="36">
        <v>7</v>
      </c>
      <c r="B356" s="36">
        <v>11</v>
      </c>
      <c r="C356" s="36">
        <v>4</v>
      </c>
      <c r="D356" s="36"/>
      <c r="E356" s="36">
        <v>12</v>
      </c>
      <c r="F356" s="36">
        <v>4</v>
      </c>
      <c r="G356" s="36">
        <v>0.17098345100000001</v>
      </c>
      <c r="H356" s="36"/>
      <c r="I356" s="36">
        <v>48600</v>
      </c>
      <c r="J356" s="36"/>
      <c r="K356" s="36">
        <v>12</v>
      </c>
      <c r="L356" s="36">
        <v>4</v>
      </c>
      <c r="M356" s="36">
        <v>0.17098345100000001</v>
      </c>
      <c r="N356" s="45" t="s">
        <v>106</v>
      </c>
      <c r="O356" s="36">
        <v>32242000</v>
      </c>
    </row>
    <row r="357" spans="1: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</row>
    <row r="358" spans="1: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</row>
    <row r="359" spans="1:15">
      <c r="A359" s="38" t="s">
        <v>102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</row>
    <row r="360" spans="1:15">
      <c r="A360" s="36"/>
      <c r="B360" s="103" t="s">
        <v>67</v>
      </c>
      <c r="C360" s="103"/>
      <c r="D360" s="44"/>
      <c r="E360" s="103" t="s">
        <v>68</v>
      </c>
      <c r="F360" s="103"/>
      <c r="G360" s="103"/>
      <c r="H360" s="44"/>
      <c r="I360" s="36"/>
      <c r="J360" s="36"/>
      <c r="K360" s="103" t="s">
        <v>69</v>
      </c>
      <c r="L360" s="103"/>
      <c r="M360" s="103"/>
      <c r="N360" s="36"/>
      <c r="O360" s="36"/>
    </row>
    <row r="361" spans="1:15">
      <c r="A361" s="76" t="s">
        <v>70</v>
      </c>
      <c r="B361" s="76" t="s">
        <v>28</v>
      </c>
      <c r="C361" s="76" t="s">
        <v>29</v>
      </c>
      <c r="D361" s="74"/>
      <c r="E361" s="76" t="s">
        <v>28</v>
      </c>
      <c r="F361" s="76" t="s">
        <v>29</v>
      </c>
      <c r="G361" s="76" t="s">
        <v>73</v>
      </c>
      <c r="H361" s="76"/>
      <c r="I361" s="75" t="s">
        <v>36</v>
      </c>
      <c r="J361" s="36"/>
      <c r="K361" s="76" t="s">
        <v>28</v>
      </c>
      <c r="L361" s="76" t="s">
        <v>29</v>
      </c>
      <c r="M361" s="76" t="s">
        <v>73</v>
      </c>
      <c r="N361" s="75"/>
      <c r="O361" s="76" t="s">
        <v>75</v>
      </c>
    </row>
    <row r="362" spans="1:15">
      <c r="A362" s="36">
        <v>1</v>
      </c>
      <c r="B362" s="36">
        <v>17</v>
      </c>
      <c r="C362" s="36">
        <v>1</v>
      </c>
      <c r="D362" s="36"/>
      <c r="E362" s="36">
        <v>13</v>
      </c>
      <c r="F362" s="36">
        <v>3</v>
      </c>
      <c r="G362" s="36">
        <v>0.17139604999999999</v>
      </c>
      <c r="H362" s="36"/>
      <c r="I362" s="36">
        <v>16200</v>
      </c>
      <c r="J362" s="36"/>
      <c r="K362" s="36">
        <v>13</v>
      </c>
      <c r="L362" s="36">
        <v>3</v>
      </c>
      <c r="M362" s="36">
        <v>0.17139604999999999</v>
      </c>
      <c r="N362" s="36"/>
      <c r="O362" s="36">
        <v>2450400</v>
      </c>
    </row>
    <row r="363" spans="1:15">
      <c r="A363" s="36">
        <v>2</v>
      </c>
      <c r="B363" s="36">
        <v>7</v>
      </c>
      <c r="C363" s="36">
        <v>6</v>
      </c>
      <c r="D363" s="36"/>
      <c r="E363" s="36">
        <v>12</v>
      </c>
      <c r="F363" s="36">
        <v>4</v>
      </c>
      <c r="G363" s="36">
        <v>0.17098345100000001</v>
      </c>
      <c r="H363" s="36"/>
      <c r="I363" s="36">
        <v>48600</v>
      </c>
      <c r="J363" s="36"/>
      <c r="K363" s="36">
        <v>12</v>
      </c>
      <c r="L363" s="36">
        <v>4</v>
      </c>
      <c r="M363" s="36">
        <v>0.17098345100000001</v>
      </c>
      <c r="N363" s="36"/>
      <c r="O363" s="36">
        <v>8352800</v>
      </c>
    </row>
    <row r="364" spans="1:15">
      <c r="A364" s="36">
        <v>3</v>
      </c>
      <c r="B364" s="36">
        <v>8</v>
      </c>
      <c r="C364" s="36">
        <v>7</v>
      </c>
      <c r="D364" s="36"/>
      <c r="E364" s="36">
        <v>12</v>
      </c>
      <c r="F364" s="36">
        <v>4</v>
      </c>
      <c r="G364" s="36">
        <v>0.17098345100000001</v>
      </c>
      <c r="H364" s="36"/>
      <c r="I364" s="36">
        <v>48600</v>
      </c>
      <c r="J364" s="36"/>
      <c r="K364" s="36">
        <v>12</v>
      </c>
      <c r="L364" s="36">
        <v>4</v>
      </c>
      <c r="M364" s="36">
        <v>0.17098345100000001</v>
      </c>
      <c r="N364" s="36"/>
      <c r="O364" s="36">
        <v>13230400</v>
      </c>
    </row>
    <row r="365" spans="1:15">
      <c r="A365" s="36">
        <v>4</v>
      </c>
      <c r="B365" s="36">
        <v>9</v>
      </c>
      <c r="C365" s="36">
        <v>1</v>
      </c>
      <c r="D365" s="36"/>
      <c r="E365" s="36">
        <v>12</v>
      </c>
      <c r="F365" s="36">
        <v>4</v>
      </c>
      <c r="G365" s="36">
        <v>0.17098345100000001</v>
      </c>
      <c r="H365" s="36"/>
      <c r="I365" s="36">
        <v>48600</v>
      </c>
      <c r="J365" s="36"/>
      <c r="K365" s="36">
        <v>12</v>
      </c>
      <c r="L365" s="36">
        <v>4</v>
      </c>
      <c r="M365" s="36">
        <v>0.17098345100000001</v>
      </c>
      <c r="N365" s="36"/>
      <c r="O365" s="36">
        <v>18046800</v>
      </c>
    </row>
    <row r="366" spans="1:15">
      <c r="A366" s="36">
        <v>5</v>
      </c>
      <c r="B366" s="36">
        <v>12</v>
      </c>
      <c r="C366" s="36">
        <v>1</v>
      </c>
      <c r="D366" s="36"/>
      <c r="E366" s="36">
        <v>12</v>
      </c>
      <c r="F366" s="36">
        <v>4</v>
      </c>
      <c r="G366" s="36">
        <v>0.17098345100000001</v>
      </c>
      <c r="H366" s="36"/>
      <c r="I366" s="36">
        <v>48600</v>
      </c>
      <c r="J366" s="36"/>
      <c r="K366" s="36">
        <v>12</v>
      </c>
      <c r="L366" s="36">
        <v>4</v>
      </c>
      <c r="M366" s="36">
        <v>0.17098345100000001</v>
      </c>
      <c r="N366" s="36"/>
      <c r="O366" s="36">
        <v>22779600</v>
      </c>
    </row>
    <row r="367" spans="1:15">
      <c r="A367" s="36">
        <v>6</v>
      </c>
      <c r="B367" s="36">
        <v>10</v>
      </c>
      <c r="C367" s="36">
        <v>1</v>
      </c>
      <c r="D367" s="36"/>
      <c r="E367" s="36">
        <v>12</v>
      </c>
      <c r="F367" s="36">
        <v>4</v>
      </c>
      <c r="G367" s="36">
        <v>0.17098345100000001</v>
      </c>
      <c r="H367" s="36"/>
      <c r="I367" s="36">
        <v>48600</v>
      </c>
      <c r="J367" s="36"/>
      <c r="K367" s="36">
        <v>12</v>
      </c>
      <c r="L367" s="36">
        <v>4</v>
      </c>
      <c r="M367" s="36">
        <v>0.17098345100000001</v>
      </c>
      <c r="N367" s="36"/>
      <c r="O367" s="36">
        <v>27560400</v>
      </c>
    </row>
    <row r="368" spans="1:15">
      <c r="A368" s="36">
        <v>7</v>
      </c>
      <c r="B368" s="36">
        <v>17</v>
      </c>
      <c r="C368" s="36">
        <v>1</v>
      </c>
      <c r="D368" s="36"/>
      <c r="E368" s="36">
        <v>13</v>
      </c>
      <c r="F368" s="36">
        <v>3</v>
      </c>
      <c r="G368" s="36">
        <v>0.17205606500000001</v>
      </c>
      <c r="H368" s="36"/>
      <c r="I368" s="36">
        <v>48600</v>
      </c>
      <c r="J368" s="36"/>
      <c r="K368" s="36">
        <v>12</v>
      </c>
      <c r="L368" s="36">
        <v>4</v>
      </c>
      <c r="M368" s="36">
        <v>0.17098345100000001</v>
      </c>
      <c r="N368" s="45" t="s">
        <v>106</v>
      </c>
      <c r="O368" s="36">
        <v>31035600</v>
      </c>
    </row>
    <row r="369" spans="1: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</row>
    <row r="370" spans="1: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</row>
    <row r="371" spans="1:15">
      <c r="A371" s="38" t="s">
        <v>103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</row>
    <row r="372" spans="1:15">
      <c r="A372" s="36"/>
      <c r="B372" s="103" t="s">
        <v>67</v>
      </c>
      <c r="C372" s="103"/>
      <c r="D372" s="44"/>
      <c r="E372" s="103" t="s">
        <v>68</v>
      </c>
      <c r="F372" s="103"/>
      <c r="G372" s="103"/>
      <c r="H372" s="44"/>
      <c r="I372" s="36"/>
      <c r="J372" s="36"/>
      <c r="K372" s="103" t="s">
        <v>69</v>
      </c>
      <c r="L372" s="103"/>
      <c r="M372" s="103"/>
      <c r="N372" s="36"/>
      <c r="O372" s="36"/>
    </row>
    <row r="373" spans="1:15">
      <c r="A373" s="76" t="s">
        <v>70</v>
      </c>
      <c r="B373" s="76" t="s">
        <v>28</v>
      </c>
      <c r="C373" s="76" t="s">
        <v>29</v>
      </c>
      <c r="D373" s="74"/>
      <c r="E373" s="76" t="s">
        <v>28</v>
      </c>
      <c r="F373" s="76" t="s">
        <v>29</v>
      </c>
      <c r="G373" s="76" t="s">
        <v>73</v>
      </c>
      <c r="H373" s="76"/>
      <c r="I373" s="75" t="s">
        <v>36</v>
      </c>
      <c r="J373" s="36"/>
      <c r="K373" s="76" t="s">
        <v>28</v>
      </c>
      <c r="L373" s="76" t="s">
        <v>29</v>
      </c>
      <c r="M373" s="76" t="s">
        <v>73</v>
      </c>
      <c r="N373" s="75"/>
      <c r="O373" s="76" t="s">
        <v>75</v>
      </c>
    </row>
    <row r="374" spans="1:15">
      <c r="A374" s="36">
        <v>1</v>
      </c>
      <c r="B374" s="36">
        <v>7</v>
      </c>
      <c r="C374" s="36">
        <v>6</v>
      </c>
      <c r="D374" s="36"/>
      <c r="E374" s="36">
        <v>12</v>
      </c>
      <c r="F374" s="36">
        <v>4</v>
      </c>
      <c r="G374" s="36">
        <v>0.17098345100000001</v>
      </c>
      <c r="H374" s="36"/>
      <c r="I374" s="36">
        <v>48600</v>
      </c>
      <c r="J374" s="36"/>
      <c r="K374" s="36">
        <v>12</v>
      </c>
      <c r="L374" s="36">
        <v>4</v>
      </c>
      <c r="M374" s="36">
        <v>0.17098345100000001</v>
      </c>
      <c r="N374" s="36"/>
      <c r="O374" s="36">
        <v>4877600</v>
      </c>
    </row>
    <row r="375" spans="1:15">
      <c r="A375" s="36">
        <v>2</v>
      </c>
      <c r="B375" s="36">
        <v>10</v>
      </c>
      <c r="C375" s="36">
        <v>2</v>
      </c>
      <c r="D375" s="36"/>
      <c r="E375" s="36">
        <v>12</v>
      </c>
      <c r="F375" s="36">
        <v>4</v>
      </c>
      <c r="G375" s="36">
        <v>0.17098345100000001</v>
      </c>
      <c r="H375" s="36"/>
      <c r="I375" s="36">
        <v>48600</v>
      </c>
      <c r="J375" s="36"/>
      <c r="K375" s="36">
        <v>12</v>
      </c>
      <c r="L375" s="36">
        <v>4</v>
      </c>
      <c r="M375" s="36">
        <v>0.17098345100000001</v>
      </c>
      <c r="N375" s="36"/>
      <c r="O375" s="36">
        <v>9659600</v>
      </c>
    </row>
    <row r="376" spans="1:15">
      <c r="A376" s="36">
        <v>3</v>
      </c>
      <c r="B376" s="36">
        <v>12</v>
      </c>
      <c r="C376" s="36">
        <v>1</v>
      </c>
      <c r="D376" s="36"/>
      <c r="E376" s="36">
        <v>12</v>
      </c>
      <c r="F376" s="36">
        <v>4</v>
      </c>
      <c r="G376" s="36">
        <v>0.17098345100000001</v>
      </c>
      <c r="H376" s="36"/>
      <c r="I376" s="36">
        <v>48600</v>
      </c>
      <c r="J376" s="36"/>
      <c r="K376" s="36">
        <v>12</v>
      </c>
      <c r="L376" s="36">
        <v>4</v>
      </c>
      <c r="M376" s="36">
        <v>0.17098345100000001</v>
      </c>
      <c r="N376" s="36"/>
      <c r="O376" s="36">
        <v>14392400</v>
      </c>
    </row>
    <row r="377" spans="1:15">
      <c r="A377" s="36">
        <v>4</v>
      </c>
      <c r="B377" s="36">
        <v>10</v>
      </c>
      <c r="C377" s="36">
        <v>1</v>
      </c>
      <c r="D377" s="36"/>
      <c r="E377" s="36">
        <v>12</v>
      </c>
      <c r="F377" s="36">
        <v>4</v>
      </c>
      <c r="G377" s="36">
        <v>0.17098345100000001</v>
      </c>
      <c r="H377" s="36"/>
      <c r="I377" s="36">
        <v>48600</v>
      </c>
      <c r="J377" s="36"/>
      <c r="K377" s="36">
        <v>12</v>
      </c>
      <c r="L377" s="36">
        <v>4</v>
      </c>
      <c r="M377" s="36">
        <v>0.17098345100000001</v>
      </c>
      <c r="N377" s="36"/>
      <c r="O377" s="36">
        <v>19173200</v>
      </c>
    </row>
    <row r="378" spans="1:15">
      <c r="A378" s="36">
        <v>5</v>
      </c>
      <c r="B378" s="36">
        <v>13</v>
      </c>
      <c r="C378" s="36">
        <v>2</v>
      </c>
      <c r="D378" s="36"/>
      <c r="E378" s="36">
        <v>12</v>
      </c>
      <c r="F378" s="36">
        <v>4</v>
      </c>
      <c r="G378" s="36">
        <v>0.17098345100000001</v>
      </c>
      <c r="H378" s="36"/>
      <c r="I378" s="36">
        <v>48600</v>
      </c>
      <c r="J378" s="36"/>
      <c r="K378" s="36">
        <v>12</v>
      </c>
      <c r="L378" s="36">
        <v>4</v>
      </c>
      <c r="M378" s="36">
        <v>0.17098345100000001</v>
      </c>
      <c r="N378" s="36"/>
      <c r="O378" s="36">
        <v>23913200</v>
      </c>
    </row>
    <row r="379" spans="1:15">
      <c r="A379" s="36">
        <v>6</v>
      </c>
      <c r="B379" s="36">
        <v>14</v>
      </c>
      <c r="C379" s="36">
        <v>2</v>
      </c>
      <c r="D379" s="36"/>
      <c r="E379" s="36">
        <v>12</v>
      </c>
      <c r="F379" s="36">
        <v>4</v>
      </c>
      <c r="G379" s="36">
        <v>0.17098345100000001</v>
      </c>
      <c r="H379" s="36"/>
      <c r="I379" s="36">
        <v>48600</v>
      </c>
      <c r="J379" s="36"/>
      <c r="K379" s="36">
        <v>12</v>
      </c>
      <c r="L379" s="36">
        <v>4</v>
      </c>
      <c r="M379" s="36">
        <v>0.17098345100000001</v>
      </c>
      <c r="N379" s="36"/>
      <c r="O379" s="36">
        <v>28662800</v>
      </c>
    </row>
    <row r="380" spans="1:15">
      <c r="A380" s="36">
        <v>7</v>
      </c>
      <c r="B380" s="36">
        <v>15</v>
      </c>
      <c r="C380" s="36">
        <v>3</v>
      </c>
      <c r="D380" s="36"/>
      <c r="E380" s="36">
        <v>13</v>
      </c>
      <c r="F380" s="36">
        <v>3</v>
      </c>
      <c r="G380" s="36">
        <v>0.17205606500000001</v>
      </c>
      <c r="H380" s="36"/>
      <c r="I380" s="36">
        <v>48600</v>
      </c>
      <c r="J380" s="36"/>
      <c r="K380" s="36">
        <v>12</v>
      </c>
      <c r="L380" s="36">
        <v>4</v>
      </c>
      <c r="M380" s="36">
        <v>0.17098345100000001</v>
      </c>
      <c r="N380" s="45" t="s">
        <v>106</v>
      </c>
      <c r="O380" s="36">
        <v>32127200</v>
      </c>
    </row>
    <row r="381" spans="1: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</row>
    <row r="382" spans="1: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</row>
    <row r="383" spans="1:15">
      <c r="A383" s="38" t="s">
        <v>104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</row>
    <row r="384" spans="1:15">
      <c r="A384" s="36"/>
      <c r="B384" s="103" t="s">
        <v>67</v>
      </c>
      <c r="C384" s="103"/>
      <c r="D384" s="44"/>
      <c r="E384" s="103" t="s">
        <v>68</v>
      </c>
      <c r="F384" s="103"/>
      <c r="G384" s="103"/>
      <c r="H384" s="44"/>
      <c r="I384" s="36"/>
      <c r="J384" s="36"/>
      <c r="K384" s="103" t="s">
        <v>69</v>
      </c>
      <c r="L384" s="103"/>
      <c r="M384" s="103"/>
      <c r="N384" s="36"/>
      <c r="O384" s="36"/>
    </row>
    <row r="385" spans="1:15">
      <c r="A385" s="76" t="s">
        <v>70</v>
      </c>
      <c r="B385" s="76" t="s">
        <v>28</v>
      </c>
      <c r="C385" s="76" t="s">
        <v>29</v>
      </c>
      <c r="D385" s="74"/>
      <c r="E385" s="76" t="s">
        <v>28</v>
      </c>
      <c r="F385" s="76" t="s">
        <v>29</v>
      </c>
      <c r="G385" s="76" t="s">
        <v>73</v>
      </c>
      <c r="H385" s="76"/>
      <c r="I385" s="75" t="s">
        <v>36</v>
      </c>
      <c r="J385" s="36"/>
      <c r="K385" s="76" t="s">
        <v>28</v>
      </c>
      <c r="L385" s="76" t="s">
        <v>29</v>
      </c>
      <c r="M385" s="76" t="s">
        <v>73</v>
      </c>
      <c r="N385" s="75"/>
      <c r="O385" s="76" t="s">
        <v>75</v>
      </c>
    </row>
    <row r="386" spans="1:15">
      <c r="A386" s="36">
        <v>1</v>
      </c>
      <c r="B386" s="36">
        <v>17</v>
      </c>
      <c r="C386" s="36">
        <v>1</v>
      </c>
      <c r="D386" s="36"/>
      <c r="E386" s="36">
        <v>13</v>
      </c>
      <c r="F386" s="36">
        <v>3</v>
      </c>
      <c r="G386" s="36">
        <v>0.17139604999999999</v>
      </c>
      <c r="H386" s="36"/>
      <c r="I386" s="36">
        <v>16200</v>
      </c>
      <c r="J386" s="36"/>
      <c r="K386" s="36">
        <v>13</v>
      </c>
      <c r="L386" s="36">
        <v>3</v>
      </c>
      <c r="M386" s="36">
        <v>0.17139604999999999</v>
      </c>
      <c r="N386" s="36"/>
      <c r="O386" s="36">
        <v>2450400</v>
      </c>
    </row>
    <row r="387" spans="1:15">
      <c r="A387" s="36">
        <v>2</v>
      </c>
      <c r="B387" s="36">
        <v>12</v>
      </c>
      <c r="C387" s="36">
        <v>4</v>
      </c>
      <c r="D387" s="36"/>
      <c r="E387" s="36">
        <v>12</v>
      </c>
      <c r="F387" s="36">
        <v>4</v>
      </c>
      <c r="G387" s="36">
        <v>0.17098345100000001</v>
      </c>
      <c r="H387" s="36"/>
      <c r="I387" s="36">
        <v>48600</v>
      </c>
      <c r="J387" s="36"/>
      <c r="K387" s="36">
        <v>12</v>
      </c>
      <c r="L387" s="36">
        <v>4</v>
      </c>
      <c r="M387" s="36">
        <v>0.17098345100000001</v>
      </c>
      <c r="N387" s="36"/>
      <c r="O387" s="36">
        <v>8236000</v>
      </c>
    </row>
    <row r="388" spans="1:15">
      <c r="A388" s="36">
        <v>3</v>
      </c>
      <c r="B388" s="36">
        <v>15</v>
      </c>
      <c r="C388" s="36">
        <v>1</v>
      </c>
      <c r="D388" s="36"/>
      <c r="E388" s="36">
        <v>13</v>
      </c>
      <c r="F388" s="36">
        <v>3</v>
      </c>
      <c r="G388" s="36">
        <v>0.17205606500000001</v>
      </c>
      <c r="H388" s="36"/>
      <c r="I388" s="36">
        <v>48600</v>
      </c>
      <c r="J388" s="36"/>
      <c r="K388" s="36">
        <v>12</v>
      </c>
      <c r="L388" s="36">
        <v>4</v>
      </c>
      <c r="M388" s="36">
        <v>0.17098345100000001</v>
      </c>
      <c r="N388" s="36"/>
      <c r="O388" s="36">
        <v>11700400</v>
      </c>
    </row>
    <row r="389" spans="1:15">
      <c r="A389" s="36">
        <v>4</v>
      </c>
      <c r="B389" s="36">
        <v>16</v>
      </c>
      <c r="C389" s="36">
        <v>0</v>
      </c>
      <c r="D389" s="36"/>
      <c r="E389" s="36">
        <v>13</v>
      </c>
      <c r="F389" s="36">
        <v>3</v>
      </c>
      <c r="G389" s="36">
        <v>0.17205606500000001</v>
      </c>
      <c r="H389" s="36"/>
      <c r="I389" s="36">
        <v>48600</v>
      </c>
      <c r="J389" s="36"/>
      <c r="K389" s="36">
        <v>12</v>
      </c>
      <c r="L389" s="36">
        <v>4</v>
      </c>
      <c r="M389" s="36">
        <v>0.17098345100000001</v>
      </c>
      <c r="N389" s="36"/>
      <c r="O389" s="36">
        <v>15175600</v>
      </c>
    </row>
    <row r="390" spans="1:15">
      <c r="A390" s="36">
        <v>5</v>
      </c>
      <c r="B390" s="36">
        <v>8</v>
      </c>
      <c r="C390" s="36">
        <v>6</v>
      </c>
      <c r="D390" s="36"/>
      <c r="E390" s="36">
        <v>12</v>
      </c>
      <c r="F390" s="36">
        <v>4</v>
      </c>
      <c r="G390" s="36">
        <v>0.17098345100000001</v>
      </c>
      <c r="H390" s="36"/>
      <c r="I390" s="36">
        <v>48600</v>
      </c>
      <c r="J390" s="36"/>
      <c r="K390" s="36">
        <v>12</v>
      </c>
      <c r="L390" s="36">
        <v>4</v>
      </c>
      <c r="M390" s="36">
        <v>0.17098345100000001</v>
      </c>
      <c r="N390" s="36"/>
      <c r="O390" s="36">
        <v>20046400</v>
      </c>
    </row>
    <row r="391" spans="1:15">
      <c r="A391" s="36">
        <v>6</v>
      </c>
      <c r="B391" s="36">
        <v>12</v>
      </c>
      <c r="C391" s="36">
        <v>4</v>
      </c>
      <c r="D391" s="36"/>
      <c r="E391" s="36">
        <v>12</v>
      </c>
      <c r="F391" s="36">
        <v>4</v>
      </c>
      <c r="G391" s="36">
        <v>0.17098345100000001</v>
      </c>
      <c r="H391" s="36"/>
      <c r="I391" s="36">
        <v>48600</v>
      </c>
      <c r="J391" s="36"/>
      <c r="K391" s="36">
        <v>12</v>
      </c>
      <c r="L391" s="36">
        <v>4</v>
      </c>
      <c r="M391" s="36">
        <v>0.17098345100000001</v>
      </c>
      <c r="N391" s="36"/>
      <c r="O391" s="36">
        <v>24807200</v>
      </c>
    </row>
    <row r="392" spans="1:15">
      <c r="A392" s="36">
        <v>7</v>
      </c>
      <c r="B392" s="36">
        <v>15</v>
      </c>
      <c r="C392" s="36">
        <v>1</v>
      </c>
      <c r="D392" s="36"/>
      <c r="E392" s="36">
        <v>13</v>
      </c>
      <c r="F392" s="36">
        <v>3</v>
      </c>
      <c r="G392" s="36">
        <v>0.17205606500000001</v>
      </c>
      <c r="H392" s="36"/>
      <c r="I392" s="36">
        <v>48600</v>
      </c>
      <c r="J392" s="36"/>
      <c r="K392" s="36">
        <v>12</v>
      </c>
      <c r="L392" s="36">
        <v>4</v>
      </c>
      <c r="M392" s="36">
        <v>0.17098345100000001</v>
      </c>
      <c r="N392" s="36"/>
      <c r="O392" s="36">
        <v>28271600</v>
      </c>
    </row>
    <row r="393" spans="1:15">
      <c r="A393" s="36">
        <v>8</v>
      </c>
      <c r="B393" s="36">
        <v>9</v>
      </c>
      <c r="C393" s="36">
        <v>7</v>
      </c>
      <c r="D393" s="36"/>
      <c r="E393" s="36">
        <v>12</v>
      </c>
      <c r="F393" s="36">
        <v>4</v>
      </c>
      <c r="G393" s="36">
        <v>0.17098345100000001</v>
      </c>
      <c r="H393" s="36"/>
      <c r="I393" s="36">
        <v>48600</v>
      </c>
      <c r="J393" s="36"/>
      <c r="K393" s="36">
        <v>12</v>
      </c>
      <c r="L393" s="36">
        <v>4</v>
      </c>
      <c r="M393" s="36">
        <v>0.17098345100000001</v>
      </c>
      <c r="N393" s="45" t="s">
        <v>106</v>
      </c>
      <c r="O393" s="36">
        <v>33136000</v>
      </c>
    </row>
    <row r="394" spans="1: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</row>
    <row r="395" spans="1: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</row>
    <row r="396" spans="1: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</row>
  </sheetData>
  <mergeCells count="90">
    <mergeCell ref="B372:C372"/>
    <mergeCell ref="E372:G372"/>
    <mergeCell ref="K372:M372"/>
    <mergeCell ref="B384:C384"/>
    <mergeCell ref="E384:G384"/>
    <mergeCell ref="K384:M384"/>
    <mergeCell ref="B348:C348"/>
    <mergeCell ref="E348:G348"/>
    <mergeCell ref="K348:M348"/>
    <mergeCell ref="B360:C360"/>
    <mergeCell ref="E360:G360"/>
    <mergeCell ref="K360:M360"/>
    <mergeCell ref="B321:C321"/>
    <mergeCell ref="E321:G321"/>
    <mergeCell ref="K321:M321"/>
    <mergeCell ref="B335:C335"/>
    <mergeCell ref="E335:G335"/>
    <mergeCell ref="K335:M335"/>
    <mergeCell ref="B293:C293"/>
    <mergeCell ref="E293:G293"/>
    <mergeCell ref="K293:M293"/>
    <mergeCell ref="B305:C305"/>
    <mergeCell ref="E305:G305"/>
    <mergeCell ref="K305:M305"/>
    <mergeCell ref="B267:C267"/>
    <mergeCell ref="E267:G267"/>
    <mergeCell ref="K267:M267"/>
    <mergeCell ref="B279:C279"/>
    <mergeCell ref="E279:G279"/>
    <mergeCell ref="K279:M279"/>
    <mergeCell ref="B241:C241"/>
    <mergeCell ref="E241:G241"/>
    <mergeCell ref="K241:M241"/>
    <mergeCell ref="B253:C253"/>
    <mergeCell ref="E253:G253"/>
    <mergeCell ref="K253:M253"/>
    <mergeCell ref="B214:C214"/>
    <mergeCell ref="E214:G214"/>
    <mergeCell ref="K214:M214"/>
    <mergeCell ref="B228:C228"/>
    <mergeCell ref="E228:G228"/>
    <mergeCell ref="K228:M228"/>
    <mergeCell ref="B190:C190"/>
    <mergeCell ref="E190:G190"/>
    <mergeCell ref="K190:M190"/>
    <mergeCell ref="B202:C202"/>
    <mergeCell ref="E202:G202"/>
    <mergeCell ref="K202:M202"/>
    <mergeCell ref="B165:C165"/>
    <mergeCell ref="E165:G165"/>
    <mergeCell ref="K165:M165"/>
    <mergeCell ref="B177:C177"/>
    <mergeCell ref="E177:G177"/>
    <mergeCell ref="K177:M177"/>
    <mergeCell ref="B2:C2"/>
    <mergeCell ref="E2:G2"/>
    <mergeCell ref="K2:M2"/>
    <mergeCell ref="B16:C16"/>
    <mergeCell ref="E16:G16"/>
    <mergeCell ref="K16:M16"/>
    <mergeCell ref="B30:C30"/>
    <mergeCell ref="E30:G30"/>
    <mergeCell ref="K30:M30"/>
    <mergeCell ref="B42:C42"/>
    <mergeCell ref="E42:G42"/>
    <mergeCell ref="K42:M42"/>
    <mergeCell ref="B56:C56"/>
    <mergeCell ref="E56:G56"/>
    <mergeCell ref="K56:M56"/>
    <mergeCell ref="B69:C69"/>
    <mergeCell ref="E69:G69"/>
    <mergeCell ref="K69:M69"/>
    <mergeCell ref="B82:C82"/>
    <mergeCell ref="E82:G82"/>
    <mergeCell ref="K82:M82"/>
    <mergeCell ref="B94:C94"/>
    <mergeCell ref="E94:G94"/>
    <mergeCell ref="K94:M94"/>
    <mergeCell ref="B106:C106"/>
    <mergeCell ref="E106:G106"/>
    <mergeCell ref="K106:M106"/>
    <mergeCell ref="B119:C119"/>
    <mergeCell ref="E119:G119"/>
    <mergeCell ref="K119:M119"/>
    <mergeCell ref="B136:C136"/>
    <mergeCell ref="E136:G136"/>
    <mergeCell ref="K136:M136"/>
    <mergeCell ref="B150:C150"/>
    <mergeCell ref="E150:G150"/>
    <mergeCell ref="K150:M150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1" workbookViewId="0">
      <selection activeCell="J24" sqref="J24"/>
    </sheetView>
  </sheetViews>
  <sheetFormatPr defaultRowHeight="16.5"/>
  <cols>
    <col min="5" max="5" width="13.75" customWidth="1"/>
    <col min="6" max="6" width="15" customWidth="1"/>
    <col min="7" max="7" width="15.125" customWidth="1"/>
    <col min="8" max="8" width="13.875" customWidth="1"/>
    <col min="9" max="9" width="15" customWidth="1"/>
    <col min="10" max="10" width="14.125" customWidth="1"/>
    <col min="11" max="11" width="35.625" style="20" customWidth="1"/>
  </cols>
  <sheetData>
    <row r="1" spans="1:14">
      <c r="A1" s="35"/>
      <c r="B1" s="35"/>
      <c r="C1" s="35"/>
      <c r="D1" s="35"/>
      <c r="E1" s="35"/>
      <c r="F1" s="35"/>
      <c r="G1" s="35"/>
      <c r="H1" s="35"/>
      <c r="I1" s="35"/>
      <c r="J1" s="35"/>
      <c r="K1" s="98"/>
      <c r="L1" s="35"/>
      <c r="M1" s="35"/>
      <c r="N1" s="35"/>
    </row>
    <row r="2" spans="1:14">
      <c r="A2" s="35"/>
      <c r="B2" s="35"/>
      <c r="C2" s="35"/>
      <c r="D2" s="35"/>
      <c r="E2" s="35"/>
      <c r="F2" s="35"/>
      <c r="G2" s="35"/>
      <c r="H2" s="35"/>
      <c r="I2" s="35"/>
      <c r="J2" s="35"/>
      <c r="K2" s="80"/>
      <c r="L2" s="35"/>
      <c r="M2" s="35"/>
      <c r="N2" s="35"/>
    </row>
    <row r="3" spans="1:14">
      <c r="A3" s="35"/>
      <c r="B3" s="35"/>
      <c r="C3" s="35"/>
      <c r="D3" s="35"/>
      <c r="F3" s="45" t="s">
        <v>161</v>
      </c>
      <c r="G3" s="45" t="s">
        <v>162</v>
      </c>
      <c r="H3" s="45" t="s">
        <v>163</v>
      </c>
      <c r="I3" s="45" t="s">
        <v>164</v>
      </c>
      <c r="J3" s="38" t="s">
        <v>176</v>
      </c>
      <c r="K3" s="80"/>
      <c r="L3" s="35"/>
      <c r="M3" s="35"/>
      <c r="N3" s="35"/>
    </row>
    <row r="4" spans="1:14">
      <c r="A4" s="35"/>
      <c r="B4" s="35"/>
      <c r="C4" s="35"/>
      <c r="D4" s="45" t="s">
        <v>138</v>
      </c>
      <c r="F4" s="82">
        <f xml:space="preserve"> 28/30</f>
        <v>0.93333333333333335</v>
      </c>
      <c r="G4" s="81">
        <f>23/30</f>
        <v>0.76666666666666672</v>
      </c>
      <c r="H4" s="81">
        <f>25/30</f>
        <v>0.83333333333333337</v>
      </c>
      <c r="I4" s="82">
        <f>28/30</f>
        <v>0.93333333333333335</v>
      </c>
      <c r="J4" s="44">
        <v>1</v>
      </c>
      <c r="K4" s="98"/>
      <c r="L4" s="35"/>
      <c r="M4" s="35"/>
      <c r="N4" s="35"/>
    </row>
    <row r="5" spans="1:14">
      <c r="A5" s="35"/>
      <c r="B5" s="35"/>
      <c r="C5" s="35"/>
      <c r="D5" s="45" t="s">
        <v>139</v>
      </c>
      <c r="F5" s="82">
        <f>11/30</f>
        <v>0.36666666666666664</v>
      </c>
      <c r="G5" s="81">
        <f>11/30</f>
        <v>0.36666666666666664</v>
      </c>
      <c r="H5" s="82">
        <f>23/30</f>
        <v>0.76666666666666672</v>
      </c>
      <c r="I5" s="82">
        <f>26/30</f>
        <v>0.8666666666666667</v>
      </c>
      <c r="J5" s="44">
        <v>0.9</v>
      </c>
      <c r="K5" s="98"/>
      <c r="L5" s="35"/>
      <c r="M5" s="35"/>
      <c r="N5" s="35"/>
    </row>
    <row r="6" spans="1:14">
      <c r="A6" s="35"/>
      <c r="B6" s="35"/>
      <c r="C6" s="35"/>
      <c r="D6" s="45" t="s">
        <v>140</v>
      </c>
      <c r="F6" s="83">
        <v>1.3963459372610745E-2</v>
      </c>
      <c r="G6" s="84">
        <v>1.3120173986215148E-2</v>
      </c>
      <c r="H6" s="63">
        <v>1.1424401521838412E-2</v>
      </c>
      <c r="I6" s="83">
        <v>9.1863685290664611E-3</v>
      </c>
      <c r="J6" s="44">
        <v>5.2956178142070749E-3</v>
      </c>
      <c r="K6" s="98" t="s">
        <v>141</v>
      </c>
      <c r="L6" s="35"/>
      <c r="M6" s="35"/>
      <c r="N6" s="35"/>
    </row>
    <row r="7" spans="1:14">
      <c r="A7" s="35"/>
      <c r="B7" s="35"/>
      <c r="C7" s="35"/>
      <c r="D7" s="45" t="s">
        <v>142</v>
      </c>
      <c r="F7" s="82">
        <f>11/30</f>
        <v>0.36666666666666664</v>
      </c>
      <c r="G7" s="81">
        <f>12/30</f>
        <v>0.4</v>
      </c>
      <c r="H7" s="85">
        <f>28/30</f>
        <v>0.93333333333333335</v>
      </c>
      <c r="I7" s="82">
        <f>28/30</f>
        <v>0.93333333333333335</v>
      </c>
      <c r="J7" s="44">
        <v>0.93</v>
      </c>
      <c r="K7" s="98"/>
      <c r="L7" s="35"/>
      <c r="M7" s="35"/>
      <c r="N7" s="35"/>
    </row>
    <row r="8" spans="1:14">
      <c r="A8" s="35"/>
      <c r="B8" s="35"/>
      <c r="C8" s="35"/>
      <c r="D8" s="45"/>
      <c r="E8" s="86"/>
      <c r="F8" s="95" t="s">
        <v>171</v>
      </c>
      <c r="G8" s="95" t="s">
        <v>172</v>
      </c>
      <c r="H8" s="96" t="s">
        <v>174</v>
      </c>
      <c r="I8" s="97" t="s">
        <v>173</v>
      </c>
      <c r="J8" s="35"/>
      <c r="K8" s="98" t="s">
        <v>143</v>
      </c>
      <c r="L8" s="35"/>
      <c r="M8" s="35"/>
      <c r="N8" s="35"/>
    </row>
    <row r="9" spans="1:14">
      <c r="A9" s="35"/>
      <c r="B9" s="35"/>
      <c r="C9" s="35"/>
      <c r="D9" s="45" t="s">
        <v>138</v>
      </c>
      <c r="E9" s="35"/>
      <c r="F9" s="44">
        <v>1</v>
      </c>
      <c r="G9" s="44">
        <v>1</v>
      </c>
      <c r="H9" s="44">
        <v>1</v>
      </c>
      <c r="I9" s="44">
        <v>1</v>
      </c>
      <c r="J9" s="35"/>
      <c r="K9" s="98" t="s">
        <v>144</v>
      </c>
      <c r="L9" s="35"/>
      <c r="M9" s="35"/>
      <c r="N9" s="35"/>
    </row>
    <row r="10" spans="1:14">
      <c r="A10" s="35"/>
      <c r="B10" s="35"/>
      <c r="C10" s="35"/>
      <c r="D10" s="45" t="s">
        <v>139</v>
      </c>
      <c r="E10" s="35"/>
      <c r="F10" s="36">
        <v>1</v>
      </c>
      <c r="G10" s="44">
        <v>1</v>
      </c>
      <c r="H10" s="44">
        <f>19/30</f>
        <v>0.6333333333333333</v>
      </c>
      <c r="I10" s="44">
        <v>1</v>
      </c>
      <c r="J10" s="35"/>
      <c r="K10" s="98" t="s">
        <v>145</v>
      </c>
      <c r="L10" s="35"/>
      <c r="M10" s="35"/>
      <c r="N10" s="35"/>
    </row>
    <row r="11" spans="1:14">
      <c r="A11" s="35"/>
      <c r="B11" s="35"/>
      <c r="C11" s="35"/>
      <c r="D11" s="45" t="s">
        <v>140</v>
      </c>
      <c r="E11" s="35"/>
      <c r="F11" s="88">
        <v>6.6786895818751442E-3</v>
      </c>
      <c r="G11" s="44">
        <v>7.5651228833825213E-3</v>
      </c>
      <c r="H11" s="44">
        <v>1.4590584365163674E-2</v>
      </c>
      <c r="I11" s="44">
        <v>1.3017891425721561E-2</v>
      </c>
      <c r="J11" s="35"/>
      <c r="K11" s="98" t="s">
        <v>146</v>
      </c>
      <c r="L11" s="35"/>
      <c r="M11" s="35"/>
      <c r="N11" s="35"/>
    </row>
    <row r="12" spans="1:14">
      <c r="A12" s="35"/>
      <c r="B12" s="35"/>
      <c r="C12" s="35"/>
      <c r="D12" s="45" t="s">
        <v>142</v>
      </c>
      <c r="E12" s="87"/>
      <c r="F12" s="89">
        <v>1</v>
      </c>
      <c r="G12" s="36">
        <v>1</v>
      </c>
      <c r="H12" s="44">
        <v>1</v>
      </c>
      <c r="I12" s="44">
        <v>1</v>
      </c>
      <c r="J12" s="35"/>
      <c r="K12" s="98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98" t="s">
        <v>165</v>
      </c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98" t="s">
        <v>166</v>
      </c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98" t="s">
        <v>167</v>
      </c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98" t="s">
        <v>168</v>
      </c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99" t="s">
        <v>177</v>
      </c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99" t="s">
        <v>178</v>
      </c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99" t="s">
        <v>179</v>
      </c>
      <c r="L19" s="35"/>
      <c r="M19" s="35"/>
      <c r="N19" s="35"/>
    </row>
    <row r="20" spans="1:14">
      <c r="K20" s="20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H34" sqref="H34:H35"/>
    </sheetView>
  </sheetViews>
  <sheetFormatPr defaultRowHeight="16.5"/>
  <cols>
    <col min="4" max="4" width="11.75" customWidth="1"/>
    <col min="5" max="5" width="18.75" customWidth="1"/>
    <col min="6" max="6" width="11.125" customWidth="1"/>
    <col min="8" max="8" width="30.125" customWidth="1"/>
    <col min="11" max="11" width="45" customWidth="1"/>
    <col min="12" max="12" width="34.375" customWidth="1"/>
  </cols>
  <sheetData>
    <row r="1" spans="1:12">
      <c r="A1" s="36"/>
      <c r="B1" s="102" t="s">
        <v>25</v>
      </c>
      <c r="C1" s="102"/>
      <c r="D1" s="36"/>
      <c r="E1" s="36"/>
      <c r="F1" s="36"/>
      <c r="G1" s="36"/>
      <c r="H1" s="20"/>
      <c r="I1" s="20"/>
      <c r="J1" s="2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J2" s="2"/>
      <c r="K2" s="39" t="s">
        <v>36</v>
      </c>
      <c r="L2" s="40">
        <v>200</v>
      </c>
    </row>
    <row r="3" spans="1:12">
      <c r="A3" s="41">
        <v>1</v>
      </c>
      <c r="B3" s="72">
        <v>11</v>
      </c>
      <c r="C3" s="72">
        <v>4</v>
      </c>
      <c r="D3" s="44">
        <v>1495</v>
      </c>
      <c r="E3" s="44">
        <v>0.17108211584967281</v>
      </c>
      <c r="F3" s="44">
        <v>36684400</v>
      </c>
      <c r="G3" s="45" t="s">
        <v>61</v>
      </c>
      <c r="H3" s="46">
        <f>(E3-$B$58)/$B$58</f>
        <v>7.2595867447029601E-3</v>
      </c>
      <c r="I3" s="36"/>
      <c r="J3" s="2"/>
      <c r="K3" s="47"/>
      <c r="L3" s="48"/>
    </row>
    <row r="4" spans="1:12">
      <c r="A4" s="41">
        <v>2</v>
      </c>
      <c r="B4" s="73">
        <v>11</v>
      </c>
      <c r="C4" s="73">
        <v>4</v>
      </c>
      <c r="D4" s="43">
        <v>851</v>
      </c>
      <c r="E4" s="43">
        <v>0.17209077466155498</v>
      </c>
      <c r="F4" s="43">
        <v>30455640</v>
      </c>
      <c r="G4" s="45" t="s">
        <v>61</v>
      </c>
      <c r="H4" s="46">
        <f t="shared" ref="H4:H32" si="0">(E4-$B$58)/$B$58</f>
        <v>1.3198145856957352E-2</v>
      </c>
      <c r="I4" s="36"/>
      <c r="J4" s="2"/>
      <c r="K4" s="9" t="s">
        <v>37</v>
      </c>
      <c r="L4" s="49">
        <v>200</v>
      </c>
    </row>
    <row r="5" spans="1:12">
      <c r="A5" s="41">
        <v>3</v>
      </c>
      <c r="B5" s="73">
        <v>11</v>
      </c>
      <c r="C5" s="73">
        <v>3</v>
      </c>
      <c r="D5" s="43">
        <v>1126</v>
      </c>
      <c r="E5" s="43">
        <v>0.17430148682098601</v>
      </c>
      <c r="F5" s="43">
        <v>30563040</v>
      </c>
      <c r="G5" s="45" t="s">
        <v>61</v>
      </c>
      <c r="H5" s="46">
        <f t="shared" si="0"/>
        <v>2.6213889817457623E-2</v>
      </c>
      <c r="I5" s="38"/>
      <c r="J5" s="2"/>
      <c r="K5" s="47"/>
      <c r="L5" s="48"/>
    </row>
    <row r="6" spans="1:12">
      <c r="A6" s="41">
        <v>4</v>
      </c>
      <c r="B6" s="43">
        <v>12</v>
      </c>
      <c r="C6" s="43">
        <v>4</v>
      </c>
      <c r="D6" s="43">
        <v>1923</v>
      </c>
      <c r="E6" s="43">
        <v>0.17170624409555646</v>
      </c>
      <c r="F6" s="43">
        <v>30972120</v>
      </c>
      <c r="G6" s="45" t="s">
        <v>60</v>
      </c>
      <c r="H6" s="46">
        <f t="shared" si="0"/>
        <v>1.0934191515062785E-2</v>
      </c>
      <c r="I6" s="38" t="s">
        <v>63</v>
      </c>
      <c r="J6" s="2"/>
      <c r="K6" s="9" t="s">
        <v>38</v>
      </c>
      <c r="L6" s="49">
        <v>30000000</v>
      </c>
    </row>
    <row r="7" spans="1:12">
      <c r="A7" s="41">
        <v>5</v>
      </c>
      <c r="B7" s="42">
        <v>12</v>
      </c>
      <c r="C7" s="42">
        <v>3</v>
      </c>
      <c r="D7" s="43">
        <v>936</v>
      </c>
      <c r="E7" s="43">
        <v>0.17230047298687509</v>
      </c>
      <c r="F7" s="43">
        <v>30565440</v>
      </c>
      <c r="G7" s="45" t="s">
        <v>61</v>
      </c>
      <c r="H7" s="46">
        <f t="shared" si="0"/>
        <v>1.4432761453415072E-2</v>
      </c>
      <c r="I7" s="36"/>
      <c r="J7" s="2"/>
      <c r="K7" s="47"/>
      <c r="L7" s="48"/>
    </row>
    <row r="8" spans="1:12">
      <c r="A8" s="41">
        <v>6</v>
      </c>
      <c r="B8" s="43">
        <v>12</v>
      </c>
      <c r="C8" s="43">
        <v>4</v>
      </c>
      <c r="D8" s="43">
        <v>1323</v>
      </c>
      <c r="E8" s="43">
        <v>0.17230154259005376</v>
      </c>
      <c r="F8" s="43">
        <v>30635320</v>
      </c>
      <c r="G8" s="45" t="s">
        <v>61</v>
      </c>
      <c r="H8" s="46">
        <f t="shared" si="0"/>
        <v>1.443905882734205E-2</v>
      </c>
      <c r="I8" s="38" t="s">
        <v>63</v>
      </c>
      <c r="J8" s="2"/>
      <c r="K8" s="50" t="s">
        <v>39</v>
      </c>
      <c r="L8" s="51">
        <v>1.0000000000000001E-5</v>
      </c>
    </row>
    <row r="9" spans="1:12">
      <c r="A9" s="41">
        <v>7</v>
      </c>
      <c r="B9" s="43">
        <v>12</v>
      </c>
      <c r="C9" s="43">
        <v>4</v>
      </c>
      <c r="D9" s="43">
        <v>1033</v>
      </c>
      <c r="E9" s="43">
        <v>0.17244836151146611</v>
      </c>
      <c r="F9" s="43">
        <v>30524520</v>
      </c>
      <c r="G9" s="45" t="s">
        <v>61</v>
      </c>
      <c r="H9" s="46">
        <f t="shared" si="0"/>
        <v>1.5303466923849676E-2</v>
      </c>
      <c r="I9" s="38" t="s">
        <v>63</v>
      </c>
      <c r="J9" s="10"/>
      <c r="K9" s="47"/>
      <c r="L9" s="48"/>
    </row>
    <row r="10" spans="1:12">
      <c r="A10" s="41">
        <v>8</v>
      </c>
      <c r="B10" s="42">
        <v>13</v>
      </c>
      <c r="C10" s="42">
        <v>3</v>
      </c>
      <c r="D10" s="43">
        <v>1288</v>
      </c>
      <c r="E10" s="43">
        <v>0.17308404908538488</v>
      </c>
      <c r="F10" s="43">
        <v>30688320</v>
      </c>
      <c r="G10" s="45" t="s">
        <v>61</v>
      </c>
      <c r="H10" s="46">
        <f t="shared" si="0"/>
        <v>1.9046128158918724E-2</v>
      </c>
      <c r="I10" s="36"/>
      <c r="J10" s="2"/>
      <c r="K10" s="52" t="s">
        <v>40</v>
      </c>
      <c r="L10" s="49">
        <v>3</v>
      </c>
    </row>
    <row r="11" spans="1:12">
      <c r="A11" s="41">
        <v>9</v>
      </c>
      <c r="B11" s="42">
        <v>12</v>
      </c>
      <c r="C11" s="42">
        <v>3</v>
      </c>
      <c r="D11" s="43">
        <v>1359</v>
      </c>
      <c r="E11" s="43">
        <v>0.17310312927834406</v>
      </c>
      <c r="F11" s="43">
        <v>30652760</v>
      </c>
      <c r="G11" s="45" t="s">
        <v>61</v>
      </c>
      <c r="H11" s="46">
        <f t="shared" si="0"/>
        <v>1.915846431503665E-2</v>
      </c>
      <c r="I11" s="36"/>
      <c r="J11" s="53"/>
      <c r="K11" s="54"/>
      <c r="L11" s="51"/>
    </row>
    <row r="12" spans="1:12">
      <c r="A12" s="41">
        <v>10</v>
      </c>
      <c r="B12" s="42">
        <v>12</v>
      </c>
      <c r="C12" s="42">
        <v>3</v>
      </c>
      <c r="D12" s="43">
        <v>829</v>
      </c>
      <c r="E12" s="43">
        <v>0.17187571525143217</v>
      </c>
      <c r="F12" s="43">
        <v>30509960</v>
      </c>
      <c r="G12" s="45" t="s">
        <v>61</v>
      </c>
      <c r="H12" s="46">
        <f t="shared" si="0"/>
        <v>1.1931966446619648E-2</v>
      </c>
      <c r="I12" s="36"/>
      <c r="J12" s="10"/>
      <c r="K12" s="55" t="s">
        <v>41</v>
      </c>
      <c r="L12" s="49">
        <v>20</v>
      </c>
    </row>
    <row r="13" spans="1:12">
      <c r="A13" s="41">
        <v>11</v>
      </c>
      <c r="B13" s="42">
        <v>12</v>
      </c>
      <c r="C13" s="42">
        <v>3</v>
      </c>
      <c r="D13" s="43">
        <v>1238</v>
      </c>
      <c r="E13" s="43">
        <v>0.17316711276771088</v>
      </c>
      <c r="F13" s="43">
        <v>30572320</v>
      </c>
      <c r="G13" s="45" t="s">
        <v>61</v>
      </c>
      <c r="H13" s="46">
        <f t="shared" si="0"/>
        <v>1.9535172206086648E-2</v>
      </c>
      <c r="I13" s="36"/>
      <c r="J13" s="10"/>
      <c r="K13" s="36"/>
      <c r="L13" s="48"/>
    </row>
    <row r="14" spans="1:12">
      <c r="A14" s="41">
        <v>12</v>
      </c>
      <c r="B14" s="43">
        <v>12</v>
      </c>
      <c r="C14" s="43">
        <v>4</v>
      </c>
      <c r="D14" s="43">
        <v>749</v>
      </c>
      <c r="E14" s="43">
        <v>0.16989174063725476</v>
      </c>
      <c r="F14" s="43">
        <v>30363560</v>
      </c>
      <c r="G14" s="45" t="s">
        <v>61</v>
      </c>
      <c r="H14" s="46">
        <f t="shared" si="0"/>
        <v>2.5115784740723527E-4</v>
      </c>
      <c r="I14" s="38" t="s">
        <v>63</v>
      </c>
      <c r="J14" s="10"/>
      <c r="K14" s="36" t="s">
        <v>42</v>
      </c>
      <c r="L14" s="56" t="s">
        <v>153</v>
      </c>
    </row>
    <row r="15" spans="1:12">
      <c r="A15" s="41">
        <v>13</v>
      </c>
      <c r="B15" s="42">
        <v>13</v>
      </c>
      <c r="C15" s="42">
        <v>3</v>
      </c>
      <c r="D15" s="43">
        <v>1131</v>
      </c>
      <c r="E15" s="44">
        <v>0.172352162</v>
      </c>
      <c r="F15" s="43">
        <v>30592840</v>
      </c>
      <c r="G15" s="45" t="s">
        <v>61</v>
      </c>
      <c r="H15" s="46">
        <f t="shared" si="0"/>
        <v>1.4737084636121018E-2</v>
      </c>
      <c r="I15" s="36"/>
      <c r="J15" s="2"/>
      <c r="K15" s="57"/>
      <c r="L15" s="20"/>
    </row>
    <row r="16" spans="1:12">
      <c r="A16" s="41">
        <v>14</v>
      </c>
      <c r="B16" s="42">
        <v>12</v>
      </c>
      <c r="C16" s="42">
        <v>3</v>
      </c>
      <c r="D16" s="43">
        <v>1045</v>
      </c>
      <c r="E16" s="43">
        <v>0.17316274911291174</v>
      </c>
      <c r="F16" s="43">
        <v>30592600</v>
      </c>
      <c r="G16" s="45" t="s">
        <v>61</v>
      </c>
      <c r="H16" s="46">
        <f t="shared" si="0"/>
        <v>1.9509480840815371E-2</v>
      </c>
      <c r="I16" s="36"/>
      <c r="J16" s="2"/>
      <c r="K16" s="20"/>
      <c r="L16" s="20"/>
    </row>
    <row r="17" spans="1:12">
      <c r="A17" s="41">
        <v>15</v>
      </c>
      <c r="B17" s="43">
        <v>12</v>
      </c>
      <c r="C17" s="43">
        <v>4</v>
      </c>
      <c r="D17" s="43">
        <v>646</v>
      </c>
      <c r="E17" s="43">
        <v>0.17032854516293738</v>
      </c>
      <c r="F17" s="43">
        <v>30397840</v>
      </c>
      <c r="G17" s="45" t="s">
        <v>61</v>
      </c>
      <c r="H17" s="46">
        <f t="shared" si="0"/>
        <v>2.8228792914761925E-3</v>
      </c>
      <c r="I17" s="38" t="s">
        <v>63</v>
      </c>
      <c r="J17" s="2"/>
      <c r="K17" s="20"/>
      <c r="L17" s="20"/>
    </row>
    <row r="18" spans="1:12">
      <c r="A18" s="41">
        <v>16</v>
      </c>
      <c r="B18" s="70">
        <v>12</v>
      </c>
      <c r="C18" s="70">
        <v>4</v>
      </c>
      <c r="D18" s="43">
        <v>1108</v>
      </c>
      <c r="E18" s="43">
        <v>0.17157531035701176</v>
      </c>
      <c r="F18" s="43">
        <v>30553920</v>
      </c>
      <c r="G18" s="45" t="s">
        <v>61</v>
      </c>
      <c r="H18" s="46">
        <f t="shared" si="0"/>
        <v>1.0163308698220869E-2</v>
      </c>
      <c r="I18" s="38" t="s">
        <v>63</v>
      </c>
      <c r="J18" s="2"/>
      <c r="K18" s="37" t="s">
        <v>64</v>
      </c>
      <c r="L18" s="36"/>
    </row>
    <row r="19" spans="1:12">
      <c r="A19" s="41">
        <v>17</v>
      </c>
      <c r="B19" s="70">
        <v>12</v>
      </c>
      <c r="C19" s="70">
        <v>4</v>
      </c>
      <c r="D19" s="43">
        <v>1065</v>
      </c>
      <c r="E19" s="43">
        <v>0.17193262229094036</v>
      </c>
      <c r="F19" s="43">
        <v>30600600</v>
      </c>
      <c r="G19" s="45" t="s">
        <v>61</v>
      </c>
      <c r="H19" s="46">
        <f t="shared" si="0"/>
        <v>1.2267011175364162E-2</v>
      </c>
      <c r="I19" s="38" t="s">
        <v>63</v>
      </c>
      <c r="J19" s="2"/>
      <c r="K19" s="39" t="s">
        <v>43</v>
      </c>
      <c r="L19" s="58">
        <v>44</v>
      </c>
    </row>
    <row r="20" spans="1:12">
      <c r="A20" s="41">
        <v>18</v>
      </c>
      <c r="B20" s="42">
        <v>13</v>
      </c>
      <c r="C20" s="42">
        <v>3</v>
      </c>
      <c r="D20" s="43">
        <v>1626</v>
      </c>
      <c r="E20" s="43">
        <v>0.17216242025505119</v>
      </c>
      <c r="F20" s="43">
        <v>30869440</v>
      </c>
      <c r="G20" s="45" t="s">
        <v>61</v>
      </c>
      <c r="H20" s="46">
        <f t="shared" si="0"/>
        <v>1.361996499648961E-2</v>
      </c>
      <c r="I20" s="38"/>
      <c r="J20" s="2"/>
      <c r="K20" s="50" t="s">
        <v>44</v>
      </c>
      <c r="L20" s="59" t="s">
        <v>65</v>
      </c>
    </row>
    <row r="21" spans="1:12">
      <c r="A21" s="41">
        <v>19</v>
      </c>
      <c r="B21" s="70">
        <v>12</v>
      </c>
      <c r="C21" s="70">
        <v>4</v>
      </c>
      <c r="D21" s="43">
        <v>1377</v>
      </c>
      <c r="E21" s="43">
        <v>0.17170163331775395</v>
      </c>
      <c r="F21" s="43">
        <v>30777080</v>
      </c>
      <c r="G21" s="45" t="s">
        <v>61</v>
      </c>
      <c r="H21" s="46">
        <f t="shared" si="0"/>
        <v>1.0907045193421524E-2</v>
      </c>
      <c r="I21" s="38" t="s">
        <v>63</v>
      </c>
      <c r="J21" s="2"/>
      <c r="K21" s="50"/>
      <c r="L21" s="59"/>
    </row>
    <row r="22" spans="1:12">
      <c r="A22" s="41">
        <v>20</v>
      </c>
      <c r="B22" s="42">
        <v>11</v>
      </c>
      <c r="C22" s="42">
        <v>4</v>
      </c>
      <c r="D22" s="43">
        <v>1193</v>
      </c>
      <c r="E22" s="43">
        <v>0.17341046089004467</v>
      </c>
      <c r="F22" s="43">
        <v>30607720</v>
      </c>
      <c r="G22" s="45" t="s">
        <v>61</v>
      </c>
      <c r="H22" s="46">
        <f t="shared" si="0"/>
        <v>2.0967903663256654E-2</v>
      </c>
      <c r="I22" s="36"/>
      <c r="J22" s="2"/>
      <c r="K22" s="60" t="s">
        <v>45</v>
      </c>
      <c r="L22" s="61">
        <v>2</v>
      </c>
    </row>
    <row r="23" spans="1:12">
      <c r="A23" s="41">
        <v>21</v>
      </c>
      <c r="B23" s="42">
        <v>12</v>
      </c>
      <c r="C23" s="42">
        <v>3</v>
      </c>
      <c r="D23" s="43">
        <v>1516</v>
      </c>
      <c r="E23" s="43">
        <v>0.17230145759870302</v>
      </c>
      <c r="F23" s="43">
        <v>30730640</v>
      </c>
      <c r="G23" s="45" t="s">
        <v>61</v>
      </c>
      <c r="H23" s="46">
        <f t="shared" si="0"/>
        <v>1.4438558433993552E-2</v>
      </c>
      <c r="I23" s="36"/>
      <c r="J23" s="2"/>
      <c r="K23" s="50" t="s">
        <v>46</v>
      </c>
      <c r="L23" s="59">
        <v>2</v>
      </c>
    </row>
    <row r="24" spans="1:12">
      <c r="A24" s="41">
        <v>22</v>
      </c>
      <c r="B24" s="70">
        <v>12</v>
      </c>
      <c r="C24" s="70">
        <v>4</v>
      </c>
      <c r="D24" s="43">
        <v>1745</v>
      </c>
      <c r="E24" s="43">
        <v>0.17161204275267358</v>
      </c>
      <c r="F24" s="43">
        <v>30818200</v>
      </c>
      <c r="G24" s="45" t="s">
        <v>61</v>
      </c>
      <c r="H24" s="46">
        <f t="shared" si="0"/>
        <v>1.0379573604056957E-2</v>
      </c>
      <c r="I24" s="38" t="s">
        <v>63</v>
      </c>
      <c r="J24" s="2"/>
      <c r="K24" s="50" t="s">
        <v>47</v>
      </c>
      <c r="L24" s="59">
        <v>5</v>
      </c>
    </row>
    <row r="25" spans="1:12">
      <c r="A25" s="41">
        <v>23</v>
      </c>
      <c r="B25" s="42">
        <v>13</v>
      </c>
      <c r="C25" s="42">
        <v>3</v>
      </c>
      <c r="D25" s="43">
        <v>945</v>
      </c>
      <c r="E25" s="43">
        <v>0.16925303910068781</v>
      </c>
      <c r="F25" s="43">
        <v>30136620</v>
      </c>
      <c r="G25" s="45" t="s">
        <v>62</v>
      </c>
      <c r="H25" s="46"/>
      <c r="I25" s="36"/>
      <c r="J25" s="2"/>
      <c r="K25" s="50" t="s">
        <v>48</v>
      </c>
      <c r="L25" s="59">
        <v>35</v>
      </c>
    </row>
    <row r="26" spans="1:12">
      <c r="A26" s="41">
        <v>24</v>
      </c>
      <c r="B26" s="42">
        <v>12</v>
      </c>
      <c r="C26" s="42">
        <v>3</v>
      </c>
      <c r="D26" s="43">
        <v>1039</v>
      </c>
      <c r="E26" s="43">
        <v>0.17341453972749588</v>
      </c>
      <c r="F26" s="43">
        <v>30559160</v>
      </c>
      <c r="G26" s="45" t="s">
        <v>61</v>
      </c>
      <c r="H26" s="46">
        <f t="shared" si="0"/>
        <v>2.0991918143701323E-2</v>
      </c>
      <c r="I26" s="36"/>
      <c r="J26" s="2"/>
      <c r="K26" s="50"/>
      <c r="L26" s="59"/>
    </row>
    <row r="27" spans="1:12">
      <c r="A27" s="41">
        <v>25</v>
      </c>
      <c r="B27" s="42">
        <v>12</v>
      </c>
      <c r="C27" s="42">
        <v>3</v>
      </c>
      <c r="D27" s="43">
        <v>1337</v>
      </c>
      <c r="E27" s="43">
        <v>0.1731635506196515</v>
      </c>
      <c r="F27" s="43">
        <v>30665480</v>
      </c>
      <c r="G27" s="45" t="s">
        <v>61</v>
      </c>
      <c r="H27" s="46">
        <f t="shared" si="0"/>
        <v>1.9514199775599702E-2</v>
      </c>
      <c r="I27" s="36"/>
      <c r="J27" s="2"/>
      <c r="K27" s="50" t="s">
        <v>49</v>
      </c>
      <c r="L27" s="59">
        <v>6.25E-2</v>
      </c>
    </row>
    <row r="28" spans="1:12">
      <c r="A28" s="41">
        <v>26</v>
      </c>
      <c r="B28" s="42">
        <v>13</v>
      </c>
      <c r="C28" s="42">
        <v>3</v>
      </c>
      <c r="D28" s="43">
        <v>641</v>
      </c>
      <c r="E28" s="43">
        <v>0.17139224132572939</v>
      </c>
      <c r="F28" s="43">
        <v>30322040</v>
      </c>
      <c r="G28" s="45" t="s">
        <v>61</v>
      </c>
      <c r="H28" s="46">
        <f t="shared" si="0"/>
        <v>9.0854751918988865E-3</v>
      </c>
      <c r="I28" s="36"/>
      <c r="J28" s="2"/>
      <c r="K28" s="50" t="s">
        <v>50</v>
      </c>
      <c r="L28" s="59">
        <v>40</v>
      </c>
    </row>
    <row r="29" spans="1:12">
      <c r="A29" s="41">
        <v>27</v>
      </c>
      <c r="B29" s="42">
        <v>12</v>
      </c>
      <c r="C29" s="42">
        <v>3</v>
      </c>
      <c r="D29" s="43">
        <v>1022</v>
      </c>
      <c r="E29" s="43">
        <v>0.1731067786312144</v>
      </c>
      <c r="F29" s="43">
        <v>30506080</v>
      </c>
      <c r="G29" s="45" t="s">
        <v>61</v>
      </c>
      <c r="H29" s="46">
        <f t="shared" si="0"/>
        <v>1.917995017079549E-2</v>
      </c>
      <c r="I29" s="36"/>
      <c r="J29" s="2"/>
      <c r="K29" s="50" t="s">
        <v>51</v>
      </c>
      <c r="L29" s="59">
        <v>8</v>
      </c>
    </row>
    <row r="30" spans="1:12">
      <c r="A30" s="41">
        <v>28</v>
      </c>
      <c r="B30" s="70">
        <v>12</v>
      </c>
      <c r="C30" s="70">
        <v>4</v>
      </c>
      <c r="D30" s="43">
        <v>1450</v>
      </c>
      <c r="E30" s="43">
        <v>0.17130957456081325</v>
      </c>
      <c r="F30" s="43">
        <v>30771600</v>
      </c>
      <c r="G30" s="45" t="s">
        <v>61</v>
      </c>
      <c r="H30" s="46">
        <f t="shared" si="0"/>
        <v>8.5987680276028971E-3</v>
      </c>
      <c r="I30" s="38" t="s">
        <v>63</v>
      </c>
      <c r="J30" s="2"/>
      <c r="K30" s="50" t="s">
        <v>52</v>
      </c>
      <c r="L30" s="59">
        <v>4</v>
      </c>
    </row>
    <row r="31" spans="1:12">
      <c r="A31" s="41">
        <v>29</v>
      </c>
      <c r="B31" s="62">
        <v>12</v>
      </c>
      <c r="C31" s="62">
        <v>3</v>
      </c>
      <c r="D31" s="43">
        <v>593</v>
      </c>
      <c r="E31" s="43">
        <v>0.17041315174017838</v>
      </c>
      <c r="F31" s="44">
        <v>30301720</v>
      </c>
      <c r="G31" s="45" t="s">
        <v>62</v>
      </c>
      <c r="H31" s="46"/>
      <c r="I31" s="36"/>
      <c r="J31" s="2"/>
      <c r="K31" s="50"/>
      <c r="L31" s="59"/>
    </row>
    <row r="32" spans="1:12">
      <c r="A32" s="41">
        <v>30</v>
      </c>
      <c r="B32" s="71">
        <v>12</v>
      </c>
      <c r="C32" s="71">
        <v>4</v>
      </c>
      <c r="D32" s="43">
        <v>1402</v>
      </c>
      <c r="E32" s="43">
        <v>0.17190251472417345</v>
      </c>
      <c r="F32" s="44">
        <v>30738080</v>
      </c>
      <c r="G32" s="45" t="s">
        <v>61</v>
      </c>
      <c r="H32" s="46">
        <f t="shared" si="0"/>
        <v>1.2089750477430217E-2</v>
      </c>
      <c r="I32" s="38" t="s">
        <v>63</v>
      </c>
      <c r="J32" s="2"/>
      <c r="K32" s="50" t="s">
        <v>53</v>
      </c>
      <c r="L32" s="59">
        <v>0.7</v>
      </c>
    </row>
    <row r="33" spans="1:12">
      <c r="A33" s="20"/>
      <c r="B33" s="20"/>
      <c r="C33" s="20"/>
      <c r="D33" s="20"/>
      <c r="E33" s="20"/>
      <c r="F33" s="20"/>
      <c r="G33" s="20"/>
      <c r="H33" s="20"/>
      <c r="I33" s="20"/>
      <c r="J33" s="2"/>
      <c r="K33" s="50" t="s">
        <v>54</v>
      </c>
      <c r="L33" s="59">
        <v>0.98</v>
      </c>
    </row>
    <row r="34" spans="1:12">
      <c r="A34" s="20"/>
      <c r="B34" s="20"/>
      <c r="C34" s="20"/>
      <c r="D34" s="20"/>
      <c r="E34" s="20"/>
      <c r="F34" s="20"/>
      <c r="G34" s="20"/>
      <c r="H34" s="45" t="s">
        <v>55</v>
      </c>
      <c r="I34" s="20"/>
      <c r="J34" s="2"/>
      <c r="K34" s="50"/>
      <c r="L34" s="59"/>
    </row>
    <row r="35" spans="1:12">
      <c r="A35" s="20"/>
      <c r="B35" s="20"/>
      <c r="C35" s="20"/>
      <c r="D35" s="20"/>
      <c r="E35" s="20"/>
      <c r="F35" s="20"/>
      <c r="G35" s="20"/>
      <c r="H35" s="63">
        <f>AVERAGE(H3:H32)</f>
        <v>1.3963459372610745E-2</v>
      </c>
      <c r="I35" s="20"/>
      <c r="J35" s="2"/>
      <c r="K35" s="64" t="s">
        <v>56</v>
      </c>
      <c r="L35" s="65">
        <v>50</v>
      </c>
    </row>
    <row r="36" spans="1:12">
      <c r="A36" s="20"/>
      <c r="B36" s="66"/>
      <c r="C36" s="20"/>
      <c r="D36" s="20"/>
      <c r="E36" s="20" t="s">
        <v>59</v>
      </c>
      <c r="F36" s="20"/>
      <c r="G36" s="20"/>
      <c r="H36" s="20"/>
      <c r="I36" s="20"/>
      <c r="J36" s="2"/>
      <c r="K36" s="50"/>
      <c r="L36" s="59"/>
    </row>
    <row r="37" spans="1:12">
      <c r="A37" s="67"/>
      <c r="B37" s="20"/>
      <c r="C37" s="20"/>
      <c r="D37" s="20"/>
      <c r="E37" s="20"/>
      <c r="F37" s="20"/>
      <c r="G37" s="20"/>
      <c r="H37" s="20"/>
      <c r="I37" s="20"/>
      <c r="J37" s="2"/>
      <c r="K37" s="50" t="s">
        <v>57</v>
      </c>
      <c r="L37" s="59"/>
    </row>
    <row r="38" spans="1:12">
      <c r="A38" s="20"/>
      <c r="B38" s="20"/>
      <c r="C38" s="20"/>
      <c r="D38" s="67"/>
      <c r="E38" s="20"/>
      <c r="F38" s="20"/>
      <c r="G38" s="20"/>
      <c r="H38" s="20"/>
      <c r="I38" s="20"/>
      <c r="J38" s="2"/>
      <c r="K38" s="68" t="s">
        <v>58</v>
      </c>
      <c r="L38" s="69"/>
    </row>
    <row r="58" spans="2:2">
      <c r="B58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D14" sqref="D14"/>
    </sheetView>
  </sheetViews>
  <sheetFormatPr defaultRowHeight="16.5"/>
  <cols>
    <col min="4" max="4" width="11.875" customWidth="1"/>
    <col min="5" max="5" width="17.875" customWidth="1"/>
    <col min="6" max="6" width="12.75" customWidth="1"/>
    <col min="7" max="7" width="8.875" customWidth="1"/>
    <col min="8" max="8" width="25.5" customWidth="1"/>
    <col min="11" max="11" width="43.5" customWidth="1"/>
    <col min="12" max="12" width="28.125" customWidth="1"/>
  </cols>
  <sheetData>
    <row r="1" spans="1:12">
      <c r="A1" s="36"/>
      <c r="B1" s="102" t="s">
        <v>25</v>
      </c>
      <c r="C1" s="102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</v>
      </c>
    </row>
    <row r="3" spans="1:12">
      <c r="A3" s="36">
        <v>1</v>
      </c>
      <c r="B3" s="43">
        <v>12</v>
      </c>
      <c r="C3" s="43">
        <v>4</v>
      </c>
      <c r="D3" s="43">
        <v>415</v>
      </c>
      <c r="E3" s="43">
        <v>0.16999445873522101</v>
      </c>
      <c r="F3" s="43">
        <v>30447000</v>
      </c>
      <c r="G3" s="38" t="s">
        <v>61</v>
      </c>
      <c r="H3" s="36">
        <f t="shared" ref="H3:H32" si="0">(E3-$B$52)/$B$52</f>
        <v>8.5591883247476133E-4</v>
      </c>
      <c r="I3" s="38" t="s">
        <v>157</v>
      </c>
      <c r="K3" s="47"/>
      <c r="L3" s="48"/>
    </row>
    <row r="4" spans="1:12">
      <c r="A4" s="36">
        <f>A3+1</f>
        <v>2</v>
      </c>
      <c r="B4" s="43">
        <v>12</v>
      </c>
      <c r="C4" s="43">
        <v>4</v>
      </c>
      <c r="D4" s="43">
        <v>602</v>
      </c>
      <c r="E4" s="43">
        <v>0.17047488455806131</v>
      </c>
      <c r="F4" s="43">
        <v>30416480</v>
      </c>
      <c r="G4" s="38" t="s">
        <v>150</v>
      </c>
      <c r="H4" s="36">
        <f t="shared" si="0"/>
        <v>3.684464138758056E-3</v>
      </c>
      <c r="I4" s="38" t="s">
        <v>158</v>
      </c>
      <c r="K4" s="9" t="s">
        <v>37</v>
      </c>
      <c r="L4" s="49">
        <v>1000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344</v>
      </c>
      <c r="E5" s="43">
        <v>0.17037477401937706</v>
      </c>
      <c r="F5" s="43">
        <v>30602960</v>
      </c>
      <c r="G5" s="38" t="s">
        <v>150</v>
      </c>
      <c r="H5" s="36">
        <f t="shared" si="0"/>
        <v>3.0950553667009472E-3</v>
      </c>
      <c r="I5" s="38" t="s">
        <v>158</v>
      </c>
      <c r="K5" s="47"/>
      <c r="L5" s="48"/>
    </row>
    <row r="6" spans="1:12">
      <c r="A6" s="36">
        <f t="shared" si="1"/>
        <v>4</v>
      </c>
      <c r="B6" s="43">
        <v>12</v>
      </c>
      <c r="C6" s="43">
        <v>4</v>
      </c>
      <c r="D6" s="43">
        <v>284</v>
      </c>
      <c r="E6" s="43">
        <v>0.17146269245917453</v>
      </c>
      <c r="F6" s="43">
        <v>30505760</v>
      </c>
      <c r="G6" s="38" t="s">
        <v>150</v>
      </c>
      <c r="H6" s="36">
        <f t="shared" si="0"/>
        <v>9.5002618527208985E-3</v>
      </c>
      <c r="I6" s="38" t="s">
        <v>158</v>
      </c>
      <c r="K6" s="9" t="s">
        <v>38</v>
      </c>
      <c r="L6" s="49">
        <v>30000000</v>
      </c>
    </row>
    <row r="7" spans="1:12">
      <c r="A7" s="36">
        <f t="shared" si="1"/>
        <v>5</v>
      </c>
      <c r="B7" s="42">
        <v>12</v>
      </c>
      <c r="C7" s="42">
        <v>3</v>
      </c>
      <c r="D7" s="43">
        <v>257</v>
      </c>
      <c r="E7" s="43">
        <v>0.17352176258731106</v>
      </c>
      <c r="F7" s="43">
        <v>30420680</v>
      </c>
      <c r="G7" s="38" t="s">
        <v>151</v>
      </c>
      <c r="H7" s="36">
        <f t="shared" si="0"/>
        <v>2.1623201273037435E-2</v>
      </c>
      <c r="I7" s="38"/>
      <c r="K7" s="47"/>
      <c r="L7" s="48"/>
    </row>
    <row r="8" spans="1:12">
      <c r="A8" s="36">
        <f t="shared" si="1"/>
        <v>6</v>
      </c>
      <c r="B8" s="42">
        <v>12</v>
      </c>
      <c r="C8" s="42">
        <v>3</v>
      </c>
      <c r="D8" s="43">
        <v>218</v>
      </c>
      <c r="E8" s="43">
        <v>0.17497726815944309</v>
      </c>
      <c r="F8" s="43">
        <v>30433520</v>
      </c>
      <c r="G8" s="38" t="s">
        <v>151</v>
      </c>
      <c r="H8" s="36">
        <f t="shared" si="0"/>
        <v>3.0192606285414869E-2</v>
      </c>
      <c r="I8" s="38"/>
      <c r="K8" s="50" t="s">
        <v>39</v>
      </c>
      <c r="L8" s="51">
        <v>1.0000000000000001E-5</v>
      </c>
    </row>
    <row r="9" spans="1:12">
      <c r="A9" s="36">
        <f t="shared" si="1"/>
        <v>7</v>
      </c>
      <c r="B9" s="42">
        <v>12</v>
      </c>
      <c r="C9" s="42">
        <v>3</v>
      </c>
      <c r="D9" s="43">
        <v>224</v>
      </c>
      <c r="E9" s="43">
        <v>0.17486940828852093</v>
      </c>
      <c r="F9" s="43">
        <v>30198560</v>
      </c>
      <c r="G9" s="38" t="s">
        <v>61</v>
      </c>
      <c r="H9" s="36">
        <f t="shared" si="0"/>
        <v>2.955757270243738E-2</v>
      </c>
      <c r="I9" s="38"/>
      <c r="K9" s="47"/>
      <c r="L9" s="48"/>
    </row>
    <row r="10" spans="1:12">
      <c r="A10" s="36">
        <f t="shared" si="1"/>
        <v>8</v>
      </c>
      <c r="B10" s="42">
        <v>13</v>
      </c>
      <c r="C10" s="42">
        <v>3</v>
      </c>
      <c r="D10" s="43">
        <v>233</v>
      </c>
      <c r="E10" s="43">
        <v>0.17519233786397134</v>
      </c>
      <c r="F10" s="43">
        <v>30381320</v>
      </c>
      <c r="G10" s="38" t="s">
        <v>151</v>
      </c>
      <c r="H10" s="36">
        <f t="shared" si="0"/>
        <v>3.1458846304884727E-2</v>
      </c>
      <c r="I10" s="38"/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19</v>
      </c>
      <c r="E11" s="43">
        <v>0.16305266455373502</v>
      </c>
      <c r="F11" s="43">
        <v>30255960</v>
      </c>
      <c r="G11" s="38" t="s">
        <v>149</v>
      </c>
      <c r="H11" s="36"/>
      <c r="I11" s="38" t="s">
        <v>158</v>
      </c>
      <c r="J11" s="91"/>
      <c r="K11" s="54"/>
      <c r="L11" s="51"/>
    </row>
    <row r="12" spans="1:12">
      <c r="A12" s="36">
        <f t="shared" si="1"/>
        <v>10</v>
      </c>
      <c r="B12" s="70">
        <v>12</v>
      </c>
      <c r="C12" s="70">
        <v>4</v>
      </c>
      <c r="D12" s="43">
        <v>231</v>
      </c>
      <c r="E12" s="43">
        <v>0.17047370412054624</v>
      </c>
      <c r="F12" s="43">
        <v>30099240</v>
      </c>
      <c r="G12" s="38" t="s">
        <v>151</v>
      </c>
      <c r="H12" s="36">
        <f t="shared" si="0"/>
        <v>3.6775142188456129E-3</v>
      </c>
      <c r="I12" s="38" t="s">
        <v>158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2">
        <v>12</v>
      </c>
      <c r="C13" s="42">
        <v>3</v>
      </c>
      <c r="D13" s="43">
        <v>289</v>
      </c>
      <c r="E13" s="43">
        <v>0.17268458481766139</v>
      </c>
      <c r="F13" s="43">
        <v>30155160</v>
      </c>
      <c r="G13" s="38" t="s">
        <v>151</v>
      </c>
      <c r="H13" s="36">
        <f t="shared" si="0"/>
        <v>1.6694250458388078E-2</v>
      </c>
      <c r="I13" s="38"/>
      <c r="J13" s="91"/>
      <c r="K13" s="36"/>
      <c r="L13" s="48"/>
    </row>
    <row r="14" spans="1:12">
      <c r="A14" s="36">
        <f t="shared" si="1"/>
        <v>12</v>
      </c>
      <c r="B14" s="42">
        <v>13</v>
      </c>
      <c r="C14" s="42">
        <v>3</v>
      </c>
      <c r="D14" s="43">
        <v>410</v>
      </c>
      <c r="E14" s="43">
        <v>0.17147566500419401</v>
      </c>
      <c r="F14" s="43">
        <v>30458000</v>
      </c>
      <c r="G14" s="38" t="s">
        <v>151</v>
      </c>
      <c r="H14" s="36">
        <f t="shared" si="0"/>
        <v>9.5766387450129248E-3</v>
      </c>
      <c r="I14" s="38"/>
      <c r="J14" s="91"/>
      <c r="K14" s="36" t="s">
        <v>42</v>
      </c>
      <c r="L14" s="56" t="s">
        <v>153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312</v>
      </c>
      <c r="E15" s="43">
        <v>0.17131476739634965</v>
      </c>
      <c r="F15" s="43">
        <v>30520480</v>
      </c>
      <c r="G15" s="38" t="s">
        <v>151</v>
      </c>
      <c r="H15" s="36">
        <f t="shared" si="0"/>
        <v>8.6293412605235632E-3</v>
      </c>
      <c r="I15" s="38" t="s">
        <v>159</v>
      </c>
      <c r="K15" s="57"/>
      <c r="L15" s="20"/>
    </row>
    <row r="16" spans="1:12">
      <c r="A16" s="36">
        <f t="shared" si="1"/>
        <v>14</v>
      </c>
      <c r="B16" s="42">
        <v>11</v>
      </c>
      <c r="C16" s="42">
        <v>3</v>
      </c>
      <c r="D16" s="43">
        <v>81</v>
      </c>
      <c r="E16" s="43">
        <v>0.16724949584265128</v>
      </c>
      <c r="F16" s="43">
        <v>30112840</v>
      </c>
      <c r="G16" s="38" t="s">
        <v>149</v>
      </c>
      <c r="H16" s="36"/>
      <c r="I16" s="38"/>
      <c r="K16" s="20"/>
      <c r="L16" s="20"/>
    </row>
    <row r="17" spans="1:12">
      <c r="A17" s="36">
        <f t="shared" si="1"/>
        <v>15</v>
      </c>
      <c r="B17" s="42">
        <v>13</v>
      </c>
      <c r="C17" s="42">
        <v>3</v>
      </c>
      <c r="D17" s="43">
        <v>440</v>
      </c>
      <c r="E17" s="43">
        <v>0.172919892853763</v>
      </c>
      <c r="F17" s="43">
        <v>30329600</v>
      </c>
      <c r="G17" s="38" t="s">
        <v>151</v>
      </c>
      <c r="H17" s="36">
        <f t="shared" si="0"/>
        <v>1.8079645267332804E-2</v>
      </c>
      <c r="I17" s="38"/>
      <c r="K17" s="20"/>
      <c r="L17" s="20"/>
    </row>
    <row r="18" spans="1:12">
      <c r="A18" s="36">
        <f t="shared" si="1"/>
        <v>16</v>
      </c>
      <c r="B18" s="42">
        <v>11</v>
      </c>
      <c r="C18" s="42">
        <v>4</v>
      </c>
      <c r="D18" s="43">
        <v>366</v>
      </c>
      <c r="E18" s="43">
        <v>0.172395227513504</v>
      </c>
      <c r="F18" s="43">
        <v>30462640</v>
      </c>
      <c r="G18" s="38" t="s">
        <v>61</v>
      </c>
      <c r="H18" s="36"/>
      <c r="I18" s="38"/>
      <c r="K18" s="37" t="s">
        <v>64</v>
      </c>
      <c r="L18" s="36"/>
    </row>
    <row r="19" spans="1:12">
      <c r="A19" s="36">
        <f t="shared" si="1"/>
        <v>17</v>
      </c>
      <c r="B19" s="42">
        <v>7</v>
      </c>
      <c r="C19" s="42">
        <v>3</v>
      </c>
      <c r="D19" s="43">
        <v>1</v>
      </c>
      <c r="E19" s="43">
        <v>0.17047631357416171</v>
      </c>
      <c r="F19" s="43">
        <v>30340440</v>
      </c>
      <c r="G19" s="38" t="s">
        <v>149</v>
      </c>
      <c r="H19" s="36"/>
      <c r="I19" s="38"/>
      <c r="K19" s="39" t="s">
        <v>43</v>
      </c>
      <c r="L19" s="58">
        <v>44</v>
      </c>
    </row>
    <row r="20" spans="1:12">
      <c r="A20" s="36">
        <f t="shared" si="1"/>
        <v>18</v>
      </c>
      <c r="B20" s="42">
        <v>13</v>
      </c>
      <c r="C20" s="42">
        <v>3</v>
      </c>
      <c r="D20" s="43">
        <v>366</v>
      </c>
      <c r="E20" s="43">
        <v>0.17194648732690401</v>
      </c>
      <c r="F20" s="43">
        <v>30347440</v>
      </c>
      <c r="G20" s="38" t="s">
        <v>151</v>
      </c>
      <c r="H20" s="36">
        <f t="shared" si="0"/>
        <v>1.2348642679192525E-2</v>
      </c>
      <c r="I20" s="38"/>
      <c r="K20" s="50" t="s">
        <v>44</v>
      </c>
      <c r="L20" s="59" t="s">
        <v>65</v>
      </c>
    </row>
    <row r="21" spans="1:12">
      <c r="A21" s="36">
        <f t="shared" si="1"/>
        <v>19</v>
      </c>
      <c r="B21" s="42">
        <v>7</v>
      </c>
      <c r="C21" s="42">
        <v>3</v>
      </c>
      <c r="D21" s="43">
        <v>1</v>
      </c>
      <c r="E21" s="43">
        <v>0.17047631357416171</v>
      </c>
      <c r="F21" s="43">
        <v>30101640</v>
      </c>
      <c r="G21" s="38" t="s">
        <v>149</v>
      </c>
      <c r="H21" s="36"/>
      <c r="I21" s="38"/>
      <c r="K21" s="50"/>
      <c r="L21" s="59"/>
    </row>
    <row r="22" spans="1:12">
      <c r="A22" s="36">
        <f t="shared" si="1"/>
        <v>20</v>
      </c>
      <c r="B22" s="42">
        <v>13</v>
      </c>
      <c r="C22" s="42">
        <v>3</v>
      </c>
      <c r="D22" s="43">
        <v>134</v>
      </c>
      <c r="E22" s="43">
        <v>0.17272675607744137</v>
      </c>
      <c r="F22" s="43">
        <v>30422960</v>
      </c>
      <c r="G22" s="38" t="s">
        <v>151</v>
      </c>
      <c r="H22" s="36">
        <f t="shared" si="0"/>
        <v>1.6942537110020403E-2</v>
      </c>
      <c r="I22" s="38"/>
      <c r="K22" s="60" t="s">
        <v>45</v>
      </c>
      <c r="L22" s="61">
        <v>2</v>
      </c>
    </row>
    <row r="23" spans="1:12">
      <c r="A23" s="36">
        <f t="shared" si="1"/>
        <v>21</v>
      </c>
      <c r="B23" s="42">
        <v>14</v>
      </c>
      <c r="C23" s="42">
        <v>3</v>
      </c>
      <c r="D23" s="43">
        <v>65</v>
      </c>
      <c r="E23" s="43">
        <v>0.17047759625605369</v>
      </c>
      <c r="F23" s="43">
        <v>30430120</v>
      </c>
      <c r="G23" s="38" t="s">
        <v>149</v>
      </c>
      <c r="H23" s="36"/>
      <c r="I23" s="38" t="s">
        <v>156</v>
      </c>
      <c r="K23" s="50" t="s">
        <v>46</v>
      </c>
      <c r="L23" s="59">
        <v>2</v>
      </c>
    </row>
    <row r="24" spans="1:12">
      <c r="A24" s="36">
        <f t="shared" si="1"/>
        <v>22</v>
      </c>
      <c r="B24" s="42">
        <v>12</v>
      </c>
      <c r="C24" s="42">
        <v>3</v>
      </c>
      <c r="D24" s="43">
        <v>121</v>
      </c>
      <c r="E24" s="43">
        <v>0.17047682855847338</v>
      </c>
      <c r="F24" s="43">
        <v>30438240</v>
      </c>
      <c r="G24" s="38" t="s">
        <v>149</v>
      </c>
      <c r="H24" s="36"/>
      <c r="I24" s="38"/>
      <c r="K24" s="50" t="s">
        <v>47</v>
      </c>
      <c r="L24" s="59">
        <v>5</v>
      </c>
    </row>
    <row r="25" spans="1:12">
      <c r="A25" s="36">
        <f t="shared" si="1"/>
        <v>23</v>
      </c>
      <c r="B25" s="42">
        <v>13</v>
      </c>
      <c r="C25" s="42">
        <v>3</v>
      </c>
      <c r="D25" s="43">
        <v>220</v>
      </c>
      <c r="E25" s="43">
        <v>0.17448325034484849</v>
      </c>
      <c r="F25" s="43">
        <v>30543600</v>
      </c>
      <c r="G25" s="38" t="s">
        <v>151</v>
      </c>
      <c r="H25" s="36">
        <f t="shared" si="0"/>
        <v>2.7284037044838522E-2</v>
      </c>
      <c r="I25" s="38"/>
      <c r="K25" s="50" t="s">
        <v>48</v>
      </c>
      <c r="L25" s="59">
        <v>35</v>
      </c>
    </row>
    <row r="26" spans="1:12">
      <c r="A26" s="36">
        <f t="shared" si="1"/>
        <v>24</v>
      </c>
      <c r="B26" s="42">
        <v>13</v>
      </c>
      <c r="C26" s="42">
        <v>3</v>
      </c>
      <c r="D26" s="43">
        <v>155</v>
      </c>
      <c r="E26" s="43">
        <v>0.17497404366259198</v>
      </c>
      <c r="F26" s="43">
        <v>30560600</v>
      </c>
      <c r="G26" s="38" t="s">
        <v>151</v>
      </c>
      <c r="H26" s="36">
        <f t="shared" si="0"/>
        <v>3.0173621803316435E-2</v>
      </c>
      <c r="I26" s="38"/>
      <c r="K26" s="50"/>
      <c r="L26" s="59"/>
    </row>
    <row r="27" spans="1:12">
      <c r="A27" s="36">
        <f t="shared" si="1"/>
        <v>25</v>
      </c>
      <c r="B27" s="42">
        <v>7</v>
      </c>
      <c r="C27" s="42">
        <v>7</v>
      </c>
      <c r="D27" s="43">
        <v>1</v>
      </c>
      <c r="E27" s="43">
        <v>0.1704783095266075</v>
      </c>
      <c r="F27" s="43">
        <v>30052440</v>
      </c>
      <c r="G27" s="38" t="s">
        <v>149</v>
      </c>
      <c r="H27" s="36"/>
      <c r="I27" s="38"/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359</v>
      </c>
      <c r="E28" s="43">
        <v>0.17018004128917999</v>
      </c>
      <c r="F28" s="43">
        <v>30599960</v>
      </c>
      <c r="G28" s="38" t="s">
        <v>61</v>
      </c>
      <c r="H28" s="36">
        <f t="shared" si="0"/>
        <v>1.9485509038012611E-3</v>
      </c>
      <c r="I28" s="38" t="s">
        <v>158</v>
      </c>
      <c r="K28" s="50" t="s">
        <v>50</v>
      </c>
      <c r="L28" s="59">
        <v>40</v>
      </c>
    </row>
    <row r="29" spans="1:12">
      <c r="A29" s="36">
        <f t="shared" si="1"/>
        <v>27</v>
      </c>
      <c r="B29" s="42">
        <v>13</v>
      </c>
      <c r="C29" s="42">
        <v>3</v>
      </c>
      <c r="D29" s="43">
        <v>383</v>
      </c>
      <c r="E29" s="43">
        <v>0.17137329763019199</v>
      </c>
      <c r="F29" s="43">
        <v>30515720</v>
      </c>
      <c r="G29" s="38" t="s">
        <v>61</v>
      </c>
      <c r="H29" s="36">
        <f t="shared" si="0"/>
        <v>8.9739426752261063E-3</v>
      </c>
      <c r="I29" s="38"/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451</v>
      </c>
      <c r="E30" s="43">
        <v>0.16991890150297001</v>
      </c>
      <c r="F30" s="43">
        <v>30602040</v>
      </c>
      <c r="G30" s="38" t="s">
        <v>61</v>
      </c>
      <c r="H30" s="36">
        <f t="shared" si="0"/>
        <v>4.1106960814327816E-4</v>
      </c>
      <c r="I30" s="38" t="s">
        <v>158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402</v>
      </c>
      <c r="E31" s="43">
        <v>0.169994846632847</v>
      </c>
      <c r="F31" s="43">
        <v>30540880</v>
      </c>
      <c r="G31" s="38" t="s">
        <v>61</v>
      </c>
      <c r="H31" s="36">
        <f t="shared" si="0"/>
        <v>8.5820261065061207E-4</v>
      </c>
      <c r="I31" s="38" t="s">
        <v>158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340</v>
      </c>
      <c r="E32" s="43">
        <v>0.17037186130945933</v>
      </c>
      <c r="F32" s="43">
        <v>30459600</v>
      </c>
      <c r="G32" s="38" t="s">
        <v>151</v>
      </c>
      <c r="H32" s="36">
        <f t="shared" si="0"/>
        <v>3.0779065550120776E-3</v>
      </c>
      <c r="I32" s="38" t="s">
        <v>160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155</v>
      </c>
      <c r="H35" s="63">
        <f>AVERAGE(H3:H32)</f>
        <v>1.3120173986215148E-2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52" spans="2:2">
      <c r="B52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17" sqref="D17"/>
    </sheetView>
  </sheetViews>
  <sheetFormatPr defaultRowHeight="16.5"/>
  <cols>
    <col min="4" max="4" width="11.625" customWidth="1"/>
    <col min="5" max="5" width="18" customWidth="1"/>
    <col min="6" max="6" width="11.875" customWidth="1"/>
    <col min="8" max="8" width="30.375" customWidth="1"/>
    <col min="11" max="11" width="42.75" customWidth="1"/>
    <col min="12" max="12" width="17.125" customWidth="1"/>
  </cols>
  <sheetData>
    <row r="1" spans="1:12">
      <c r="A1" s="36"/>
      <c r="B1" s="102" t="s">
        <v>25</v>
      </c>
      <c r="C1" s="102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2000</v>
      </c>
    </row>
    <row r="3" spans="1:12">
      <c r="A3" s="36">
        <v>1</v>
      </c>
      <c r="B3" s="43">
        <v>12</v>
      </c>
      <c r="C3" s="43">
        <v>4</v>
      </c>
      <c r="D3" s="43">
        <v>166</v>
      </c>
      <c r="E3" s="43">
        <v>0.17152529346260215</v>
      </c>
      <c r="F3" s="43">
        <v>31314800</v>
      </c>
      <c r="G3" s="77" t="s">
        <v>152</v>
      </c>
      <c r="H3" s="36">
        <f>(E3-$D$55)/$D$55</f>
        <v>9.8688302476646981E-3</v>
      </c>
      <c r="I3" s="38" t="s">
        <v>157</v>
      </c>
      <c r="K3" s="47"/>
      <c r="L3" s="48"/>
    </row>
    <row r="4" spans="1:12">
      <c r="A4" s="36">
        <f>A3+1</f>
        <v>2</v>
      </c>
      <c r="B4" s="42">
        <v>11</v>
      </c>
      <c r="C4" s="42">
        <v>4</v>
      </c>
      <c r="D4" s="43">
        <v>164</v>
      </c>
      <c r="E4" s="43">
        <v>0.17300010842315516</v>
      </c>
      <c r="F4" s="43">
        <v>31497400</v>
      </c>
      <c r="G4" s="77" t="s">
        <v>152</v>
      </c>
      <c r="H4" s="36">
        <f t="shared" ref="H4:H32" si="0">(E4-$D$55)/$D$55</f>
        <v>1.8551920822700851E-2</v>
      </c>
      <c r="I4" s="38"/>
      <c r="K4" s="9" t="s">
        <v>37</v>
      </c>
      <c r="L4" s="49">
        <v>200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135</v>
      </c>
      <c r="E5" s="43">
        <v>0.17190053740781389</v>
      </c>
      <c r="F5" s="43">
        <v>30826400</v>
      </c>
      <c r="G5" s="77" t="s">
        <v>151</v>
      </c>
      <c r="H5" s="36">
        <f t="shared" si="0"/>
        <v>1.2078108869835489E-2</v>
      </c>
      <c r="I5" s="38" t="s">
        <v>157</v>
      </c>
      <c r="K5" s="47"/>
      <c r="L5" s="48"/>
    </row>
    <row r="6" spans="1:12">
      <c r="A6" s="36">
        <f t="shared" si="1"/>
        <v>4</v>
      </c>
      <c r="B6" s="42">
        <v>11</v>
      </c>
      <c r="C6" s="42">
        <v>5</v>
      </c>
      <c r="D6" s="43">
        <v>35</v>
      </c>
      <c r="E6" s="43">
        <v>0.16925303910068781</v>
      </c>
      <c r="F6" s="43">
        <v>30479600</v>
      </c>
      <c r="G6" s="77" t="s">
        <v>149</v>
      </c>
      <c r="H6" s="36"/>
      <c r="I6" s="38" t="s">
        <v>154</v>
      </c>
      <c r="K6" s="9" t="s">
        <v>38</v>
      </c>
      <c r="L6" s="49">
        <v>30000000</v>
      </c>
    </row>
    <row r="7" spans="1:12">
      <c r="A7" s="36">
        <f t="shared" si="1"/>
        <v>5</v>
      </c>
      <c r="B7" s="42">
        <v>14</v>
      </c>
      <c r="C7" s="42">
        <v>3</v>
      </c>
      <c r="D7" s="43">
        <v>39</v>
      </c>
      <c r="E7" s="43">
        <v>0.16925303910068781</v>
      </c>
      <c r="F7" s="43">
        <v>30017600</v>
      </c>
      <c r="G7" s="77" t="s">
        <v>149</v>
      </c>
      <c r="H7" s="36"/>
      <c r="I7" s="38" t="s">
        <v>154</v>
      </c>
      <c r="K7" s="47"/>
      <c r="L7" s="48"/>
    </row>
    <row r="8" spans="1:12">
      <c r="A8" s="36">
        <f t="shared" si="1"/>
        <v>6</v>
      </c>
      <c r="B8" s="43">
        <v>12</v>
      </c>
      <c r="C8" s="43">
        <v>4</v>
      </c>
      <c r="D8" s="43">
        <v>171</v>
      </c>
      <c r="E8" s="43">
        <v>0.17159568596577035</v>
      </c>
      <c r="F8" s="43">
        <v>31684400</v>
      </c>
      <c r="G8" s="77" t="s">
        <v>151</v>
      </c>
      <c r="H8" s="36">
        <f t="shared" si="0"/>
        <v>1.0283271718060307E-2</v>
      </c>
      <c r="I8" s="38" t="s">
        <v>157</v>
      </c>
      <c r="K8" s="50" t="s">
        <v>39</v>
      </c>
      <c r="L8" s="51">
        <v>1.0000000000000001E-5</v>
      </c>
    </row>
    <row r="9" spans="1:12">
      <c r="A9" s="36">
        <f t="shared" si="1"/>
        <v>7</v>
      </c>
      <c r="B9" s="43">
        <v>12</v>
      </c>
      <c r="C9" s="43">
        <v>4</v>
      </c>
      <c r="D9" s="43">
        <v>137</v>
      </c>
      <c r="E9" s="43">
        <v>0.17170646497179665</v>
      </c>
      <c r="F9" s="43">
        <v>30839600</v>
      </c>
      <c r="G9" s="77" t="s">
        <v>151</v>
      </c>
      <c r="H9" s="36">
        <f t="shared" si="0"/>
        <v>1.0935491941523537E-2</v>
      </c>
      <c r="I9" s="38" t="s">
        <v>157</v>
      </c>
      <c r="K9" s="47"/>
      <c r="L9" s="48"/>
    </row>
    <row r="10" spans="1:12">
      <c r="A10" s="36">
        <f t="shared" si="1"/>
        <v>8</v>
      </c>
      <c r="B10" s="43">
        <v>12</v>
      </c>
      <c r="C10" s="43">
        <v>4</v>
      </c>
      <c r="D10" s="43">
        <v>166</v>
      </c>
      <c r="E10" s="43">
        <v>0.17152529346260215</v>
      </c>
      <c r="F10" s="43">
        <v>31521600</v>
      </c>
      <c r="G10" s="77" t="s">
        <v>151</v>
      </c>
      <c r="H10" s="36">
        <f t="shared" si="0"/>
        <v>9.8688302476646981E-3</v>
      </c>
      <c r="I10" s="38" t="s">
        <v>157</v>
      </c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182</v>
      </c>
      <c r="E11" s="43">
        <v>0.17146248344047277</v>
      </c>
      <c r="F11" s="43">
        <v>31442400</v>
      </c>
      <c r="G11" s="77" t="s">
        <v>61</v>
      </c>
      <c r="H11" s="36">
        <f t="shared" si="0"/>
        <v>9.4990312384622758E-3</v>
      </c>
      <c r="I11" s="38" t="s">
        <v>157</v>
      </c>
      <c r="J11" s="91"/>
      <c r="K11" s="54"/>
      <c r="L11" s="51"/>
    </row>
    <row r="12" spans="1:12">
      <c r="A12" s="36">
        <f t="shared" si="1"/>
        <v>10</v>
      </c>
      <c r="B12" s="43">
        <v>12</v>
      </c>
      <c r="C12" s="43">
        <v>4</v>
      </c>
      <c r="D12" s="43">
        <v>156</v>
      </c>
      <c r="E12" s="43">
        <v>0.17122856635444175</v>
      </c>
      <c r="F12" s="43">
        <v>31319200</v>
      </c>
      <c r="G12" s="77" t="s">
        <v>151</v>
      </c>
      <c r="H12" s="36">
        <f t="shared" si="0"/>
        <v>8.1218257588716591E-3</v>
      </c>
      <c r="I12" s="38" t="s">
        <v>157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3">
        <v>12</v>
      </c>
      <c r="C13" s="43">
        <v>4</v>
      </c>
      <c r="D13" s="43">
        <v>138</v>
      </c>
      <c r="E13" s="43">
        <v>0.17170449117588826</v>
      </c>
      <c r="F13" s="43">
        <v>31130000</v>
      </c>
      <c r="G13" s="77" t="s">
        <v>151</v>
      </c>
      <c r="H13" s="36">
        <f t="shared" si="0"/>
        <v>1.0923871060865599E-2</v>
      </c>
      <c r="I13" s="38" t="s">
        <v>157</v>
      </c>
      <c r="J13" s="91"/>
      <c r="K13" s="36"/>
      <c r="L13" s="48"/>
    </row>
    <row r="14" spans="1:12">
      <c r="A14" s="36">
        <f t="shared" si="1"/>
        <v>12</v>
      </c>
      <c r="B14" s="43">
        <v>12</v>
      </c>
      <c r="C14" s="43">
        <v>4</v>
      </c>
      <c r="D14" s="43">
        <v>126</v>
      </c>
      <c r="E14" s="43">
        <v>0.17208514294624624</v>
      </c>
      <c r="F14" s="43">
        <v>30635000</v>
      </c>
      <c r="G14" s="77" t="s">
        <v>151</v>
      </c>
      <c r="H14" s="36">
        <f t="shared" si="0"/>
        <v>1.3164988684412651E-2</v>
      </c>
      <c r="I14" s="38" t="s">
        <v>157</v>
      </c>
      <c r="J14" s="91"/>
      <c r="K14" s="36" t="s">
        <v>42</v>
      </c>
      <c r="L14" s="56" t="s">
        <v>153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136</v>
      </c>
      <c r="E15" s="43">
        <v>0.17187518422195275</v>
      </c>
      <c r="F15" s="43">
        <v>31022200</v>
      </c>
      <c r="G15" s="77" t="s">
        <v>150</v>
      </c>
      <c r="H15" s="36">
        <f t="shared" si="0"/>
        <v>1.1928839968253804E-2</v>
      </c>
      <c r="I15" s="38" t="s">
        <v>157</v>
      </c>
      <c r="K15" s="57"/>
      <c r="L15" s="20"/>
    </row>
    <row r="16" spans="1:12">
      <c r="A16" s="36">
        <f t="shared" si="1"/>
        <v>14</v>
      </c>
      <c r="B16" s="43">
        <v>12</v>
      </c>
      <c r="C16" s="43">
        <v>4</v>
      </c>
      <c r="D16" s="43">
        <v>112</v>
      </c>
      <c r="E16" s="43">
        <v>0.17165136406367698</v>
      </c>
      <c r="F16" s="43">
        <v>31257600</v>
      </c>
      <c r="G16" s="77" t="s">
        <v>150</v>
      </c>
      <c r="H16" s="36">
        <f t="shared" si="0"/>
        <v>1.0611080955218928E-2</v>
      </c>
      <c r="I16" s="38" t="s">
        <v>157</v>
      </c>
      <c r="K16" s="20"/>
      <c r="L16" s="20"/>
    </row>
    <row r="17" spans="1:12">
      <c r="A17" s="36">
        <f t="shared" si="1"/>
        <v>15</v>
      </c>
      <c r="B17" s="43">
        <v>12</v>
      </c>
      <c r="C17" s="43">
        <v>4</v>
      </c>
      <c r="D17" s="43">
        <v>171</v>
      </c>
      <c r="E17" s="43">
        <v>0.17159568596577035</v>
      </c>
      <c r="F17" s="43">
        <v>31574400</v>
      </c>
      <c r="G17" s="77" t="s">
        <v>151</v>
      </c>
      <c r="H17" s="36">
        <f t="shared" si="0"/>
        <v>1.0283271718060307E-2</v>
      </c>
      <c r="I17" s="38" t="s">
        <v>157</v>
      </c>
      <c r="K17" s="20"/>
      <c r="L17" s="20"/>
    </row>
    <row r="18" spans="1:12">
      <c r="A18" s="36">
        <f t="shared" si="1"/>
        <v>16</v>
      </c>
      <c r="B18" s="43">
        <v>12</v>
      </c>
      <c r="C18" s="43">
        <v>4</v>
      </c>
      <c r="D18" s="43">
        <v>192</v>
      </c>
      <c r="E18" s="43">
        <v>0.17170555953862551</v>
      </c>
      <c r="F18" s="43">
        <v>31589800</v>
      </c>
      <c r="G18" s="77" t="s">
        <v>150</v>
      </c>
      <c r="H18" s="36">
        <f t="shared" si="0"/>
        <v>1.0930161131594918E-2</v>
      </c>
      <c r="I18" s="38" t="s">
        <v>157</v>
      </c>
      <c r="K18" s="37" t="s">
        <v>64</v>
      </c>
      <c r="L18" s="36"/>
    </row>
    <row r="19" spans="1:12">
      <c r="A19" s="36">
        <f t="shared" si="1"/>
        <v>17</v>
      </c>
      <c r="B19" s="43">
        <v>12</v>
      </c>
      <c r="C19" s="43">
        <v>4</v>
      </c>
      <c r="D19" s="43">
        <v>133</v>
      </c>
      <c r="E19" s="43">
        <v>0.17224915268089586</v>
      </c>
      <c r="F19" s="43">
        <v>31350000</v>
      </c>
      <c r="G19" s="77" t="s">
        <v>150</v>
      </c>
      <c r="H19" s="36">
        <f t="shared" si="0"/>
        <v>1.4130609063403259E-2</v>
      </c>
      <c r="I19" s="38" t="s">
        <v>157</v>
      </c>
      <c r="K19" s="39" t="s">
        <v>43</v>
      </c>
      <c r="L19" s="58">
        <v>44</v>
      </c>
    </row>
    <row r="20" spans="1:12">
      <c r="A20" s="36">
        <f t="shared" si="1"/>
        <v>18</v>
      </c>
      <c r="B20" s="43">
        <v>12</v>
      </c>
      <c r="C20" s="43">
        <v>4</v>
      </c>
      <c r="D20" s="43">
        <v>137</v>
      </c>
      <c r="E20" s="43">
        <v>0.17170646497179665</v>
      </c>
      <c r="F20" s="43">
        <v>30773600</v>
      </c>
      <c r="G20" s="77" t="s">
        <v>151</v>
      </c>
      <c r="H20" s="36">
        <f t="shared" si="0"/>
        <v>1.0935491941523537E-2</v>
      </c>
      <c r="I20" s="38" t="s">
        <v>157</v>
      </c>
      <c r="K20" s="50" t="s">
        <v>44</v>
      </c>
      <c r="L20" s="59" t="s">
        <v>65</v>
      </c>
    </row>
    <row r="21" spans="1:12">
      <c r="A21" s="36">
        <f t="shared" si="1"/>
        <v>19</v>
      </c>
      <c r="B21" s="42">
        <v>11</v>
      </c>
      <c r="C21" s="42">
        <v>5</v>
      </c>
      <c r="D21" s="43">
        <v>48</v>
      </c>
      <c r="E21" s="43">
        <v>0.16925303910068781</v>
      </c>
      <c r="F21" s="43">
        <v>30459800</v>
      </c>
      <c r="G21" s="77" t="s">
        <v>62</v>
      </c>
      <c r="H21" s="36"/>
      <c r="I21" s="38" t="s">
        <v>154</v>
      </c>
      <c r="K21" s="50"/>
      <c r="L21" s="59"/>
    </row>
    <row r="22" spans="1:12">
      <c r="A22" s="36">
        <f t="shared" si="1"/>
        <v>20</v>
      </c>
      <c r="B22" s="43">
        <v>12</v>
      </c>
      <c r="C22" s="43">
        <v>4</v>
      </c>
      <c r="D22" s="43">
        <v>123</v>
      </c>
      <c r="E22" s="43">
        <v>0.17230641320588397</v>
      </c>
      <c r="F22" s="43">
        <v>30683400</v>
      </c>
      <c r="G22" s="77" t="s">
        <v>151</v>
      </c>
      <c r="H22" s="36">
        <f t="shared" si="0"/>
        <v>1.4467734966072066E-2</v>
      </c>
      <c r="I22" s="38" t="s">
        <v>157</v>
      </c>
      <c r="K22" s="60" t="s">
        <v>45</v>
      </c>
      <c r="L22" s="61">
        <v>2</v>
      </c>
    </row>
    <row r="23" spans="1:12">
      <c r="A23" s="36">
        <f t="shared" si="1"/>
        <v>21</v>
      </c>
      <c r="B23" s="42">
        <v>11</v>
      </c>
      <c r="C23" s="42">
        <v>4</v>
      </c>
      <c r="D23" s="43">
        <v>164</v>
      </c>
      <c r="E23" s="43">
        <v>0.17300010842315516</v>
      </c>
      <c r="F23" s="43">
        <v>31000200</v>
      </c>
      <c r="G23" s="77" t="s">
        <v>61</v>
      </c>
      <c r="H23" s="36">
        <f t="shared" si="0"/>
        <v>1.8551920822700851E-2</v>
      </c>
      <c r="I23" s="38"/>
      <c r="K23" s="50" t="s">
        <v>46</v>
      </c>
      <c r="L23" s="59">
        <v>2</v>
      </c>
    </row>
    <row r="24" spans="1:12">
      <c r="A24" s="36">
        <f t="shared" si="1"/>
        <v>22</v>
      </c>
      <c r="B24" s="43">
        <v>12</v>
      </c>
      <c r="C24" s="43">
        <v>4</v>
      </c>
      <c r="D24" s="43">
        <v>144</v>
      </c>
      <c r="E24" s="43">
        <v>0.17131109735251826</v>
      </c>
      <c r="F24" s="43">
        <v>31495200</v>
      </c>
      <c r="G24" s="77" t="s">
        <v>151</v>
      </c>
      <c r="H24" s="36">
        <f t="shared" si="0"/>
        <v>8.607733585083115E-3</v>
      </c>
      <c r="I24" s="38" t="s">
        <v>157</v>
      </c>
      <c r="K24" s="50" t="s">
        <v>47</v>
      </c>
      <c r="L24" s="59">
        <v>5</v>
      </c>
    </row>
    <row r="25" spans="1:12">
      <c r="A25" s="36">
        <f t="shared" si="1"/>
        <v>23</v>
      </c>
      <c r="B25" s="42">
        <v>11</v>
      </c>
      <c r="C25" s="42">
        <v>5</v>
      </c>
      <c r="D25" s="43">
        <v>42</v>
      </c>
      <c r="E25" s="43">
        <v>0.16925303910068781</v>
      </c>
      <c r="F25" s="43">
        <v>30202400</v>
      </c>
      <c r="G25" s="77" t="s">
        <v>62</v>
      </c>
      <c r="H25" s="36"/>
      <c r="I25" s="38" t="s">
        <v>154</v>
      </c>
      <c r="K25" s="50" t="s">
        <v>48</v>
      </c>
      <c r="L25" s="59">
        <v>35</v>
      </c>
    </row>
    <row r="26" spans="1:12">
      <c r="A26" s="36">
        <f t="shared" si="1"/>
        <v>24</v>
      </c>
      <c r="B26" s="43">
        <v>12</v>
      </c>
      <c r="C26" s="43">
        <v>4</v>
      </c>
      <c r="D26" s="43">
        <v>101</v>
      </c>
      <c r="E26" s="43">
        <v>0.17193356251536127</v>
      </c>
      <c r="F26" s="43">
        <v>30648200</v>
      </c>
      <c r="G26" s="77" t="s">
        <v>151</v>
      </c>
      <c r="H26" s="36">
        <f t="shared" si="0"/>
        <v>1.2272546821547534E-2</v>
      </c>
      <c r="I26" s="38" t="s">
        <v>157</v>
      </c>
      <c r="K26" s="50"/>
      <c r="L26" s="59"/>
    </row>
    <row r="27" spans="1:12">
      <c r="A27" s="36">
        <f t="shared" si="1"/>
        <v>25</v>
      </c>
      <c r="B27" s="43">
        <v>12</v>
      </c>
      <c r="C27" s="43">
        <v>4</v>
      </c>
      <c r="D27" s="43">
        <v>149</v>
      </c>
      <c r="E27" s="43">
        <v>0.17122972699982672</v>
      </c>
      <c r="F27" s="43">
        <v>30731800</v>
      </c>
      <c r="G27" s="77" t="s">
        <v>151</v>
      </c>
      <c r="H27" s="36">
        <f t="shared" si="0"/>
        <v>8.1286591510413408E-3</v>
      </c>
      <c r="I27" s="38" t="s">
        <v>157</v>
      </c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136</v>
      </c>
      <c r="E28" s="43">
        <v>0.17187518422195275</v>
      </c>
      <c r="F28" s="43">
        <v>30932000</v>
      </c>
      <c r="G28" s="77" t="s">
        <v>151</v>
      </c>
      <c r="H28" s="36">
        <f t="shared" si="0"/>
        <v>1.1928839968253804E-2</v>
      </c>
      <c r="I28" s="38" t="s">
        <v>157</v>
      </c>
      <c r="K28" s="50" t="s">
        <v>50</v>
      </c>
      <c r="L28" s="59">
        <v>40</v>
      </c>
    </row>
    <row r="29" spans="1:12">
      <c r="A29" s="36">
        <f t="shared" si="1"/>
        <v>27</v>
      </c>
      <c r="B29" s="42">
        <v>14</v>
      </c>
      <c r="C29" s="42">
        <v>3</v>
      </c>
      <c r="D29" s="43">
        <v>38</v>
      </c>
      <c r="E29" s="43">
        <v>0.16925303910068781</v>
      </c>
      <c r="F29" s="43">
        <v>30297000</v>
      </c>
      <c r="G29" s="77" t="s">
        <v>62</v>
      </c>
      <c r="H29" s="36"/>
      <c r="I29" s="38" t="s">
        <v>154</v>
      </c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123</v>
      </c>
      <c r="E30" s="43">
        <v>0.17230641320588397</v>
      </c>
      <c r="F30" s="43">
        <v>30932000</v>
      </c>
      <c r="G30" s="77" t="s">
        <v>151</v>
      </c>
      <c r="H30" s="36">
        <f t="shared" si="0"/>
        <v>1.4467734966072066E-2</v>
      </c>
      <c r="I30" s="38" t="s">
        <v>157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157</v>
      </c>
      <c r="E31" s="43">
        <v>0.17096614835957558</v>
      </c>
      <c r="F31" s="43">
        <v>31020000</v>
      </c>
      <c r="G31" s="77" t="s">
        <v>150</v>
      </c>
      <c r="H31" s="36">
        <f t="shared" si="0"/>
        <v>6.5768189079186638E-3</v>
      </c>
      <c r="I31" s="38" t="s">
        <v>157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147</v>
      </c>
      <c r="E32" s="43">
        <v>0.17129151203861315</v>
      </c>
      <c r="F32" s="43">
        <v>31182800</v>
      </c>
      <c r="G32" s="77" t="s">
        <v>61</v>
      </c>
      <c r="H32" s="36">
        <f t="shared" si="0"/>
        <v>8.4924234891543063E-3</v>
      </c>
      <c r="I32" s="38" t="s">
        <v>157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147</v>
      </c>
      <c r="H35" s="63">
        <f>AVERAGE(H3:H32)</f>
        <v>1.1424401521838412E-2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55" spans="4:4">
      <c r="D55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6" workbookViewId="0">
      <selection activeCell="E22" sqref="E22"/>
    </sheetView>
  </sheetViews>
  <sheetFormatPr defaultRowHeight="16.5"/>
  <cols>
    <col min="4" max="4" width="11.75" customWidth="1"/>
    <col min="5" max="5" width="17.875" customWidth="1"/>
    <col min="6" max="6" width="11.75" customWidth="1"/>
    <col min="7" max="7" width="9" customWidth="1"/>
    <col min="8" max="8" width="31.625" customWidth="1"/>
    <col min="9" max="9" width="8.125" customWidth="1"/>
    <col min="11" max="11" width="44.125" customWidth="1"/>
    <col min="12" max="12" width="22.75" customWidth="1"/>
  </cols>
  <sheetData>
    <row r="1" spans="1:12">
      <c r="A1" s="36"/>
      <c r="B1" s="102" t="s">
        <v>25</v>
      </c>
      <c r="C1" s="102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2000</v>
      </c>
    </row>
    <row r="3" spans="1:12">
      <c r="A3" s="36">
        <v>1</v>
      </c>
      <c r="B3" s="43">
        <v>12</v>
      </c>
      <c r="C3" s="43">
        <v>4</v>
      </c>
      <c r="D3" s="43">
        <v>96</v>
      </c>
      <c r="E3" s="43">
        <v>0.17206532117089657</v>
      </c>
      <c r="F3" s="43">
        <v>31725400</v>
      </c>
      <c r="G3" s="38" t="s">
        <v>150</v>
      </c>
      <c r="H3" s="36">
        <f>(E3-$D$49)/$D$49</f>
        <v>1.3048286402890689E-2</v>
      </c>
      <c r="I3" s="38" t="s">
        <v>157</v>
      </c>
      <c r="K3" s="47"/>
      <c r="L3" s="48"/>
    </row>
    <row r="4" spans="1:12">
      <c r="A4" s="36">
        <f>A3+1</f>
        <v>2</v>
      </c>
      <c r="B4" s="43">
        <v>12</v>
      </c>
      <c r="C4" s="43">
        <v>4</v>
      </c>
      <c r="D4" s="43">
        <v>90</v>
      </c>
      <c r="E4" s="43">
        <v>0.17126569175578288</v>
      </c>
      <c r="F4" s="43">
        <v>30949000</v>
      </c>
      <c r="G4" s="38" t="s">
        <v>150</v>
      </c>
      <c r="H4" s="36">
        <f t="shared" ref="H4:H32" si="0">(E4-$D$49)/$D$49</f>
        <v>8.3404045169544264E-3</v>
      </c>
      <c r="I4" s="38" t="s">
        <v>157</v>
      </c>
      <c r="K4" s="9" t="s">
        <v>37</v>
      </c>
      <c r="L4" s="49">
        <v>200</v>
      </c>
    </row>
    <row r="5" spans="1:12">
      <c r="A5" s="36">
        <f t="shared" ref="A5:A32" si="1">A4+1</f>
        <v>3</v>
      </c>
      <c r="B5" s="43">
        <v>12</v>
      </c>
      <c r="C5" s="43">
        <v>4</v>
      </c>
      <c r="D5" s="43">
        <v>81</v>
      </c>
      <c r="E5" s="43">
        <v>0.17130859589131658</v>
      </c>
      <c r="F5" s="43">
        <v>30630400</v>
      </c>
      <c r="G5" s="38" t="s">
        <v>150</v>
      </c>
      <c r="H5" s="36">
        <f t="shared" si="0"/>
        <v>8.5930060329731557E-3</v>
      </c>
      <c r="I5" s="38" t="s">
        <v>157</v>
      </c>
      <c r="K5" s="47"/>
      <c r="L5" s="48"/>
    </row>
    <row r="6" spans="1:12">
      <c r="A6" s="36">
        <f t="shared" si="1"/>
        <v>4</v>
      </c>
      <c r="B6" s="43">
        <v>12</v>
      </c>
      <c r="C6" s="43">
        <v>4</v>
      </c>
      <c r="D6" s="43">
        <v>85</v>
      </c>
      <c r="E6" s="43">
        <v>0.17129039371206631</v>
      </c>
      <c r="F6" s="43">
        <v>31023000</v>
      </c>
      <c r="G6" s="38" t="s">
        <v>150</v>
      </c>
      <c r="H6" s="36">
        <f t="shared" si="0"/>
        <v>8.48583925251554E-3</v>
      </c>
      <c r="I6" s="38" t="s">
        <v>157</v>
      </c>
      <c r="K6" s="9" t="s">
        <v>38</v>
      </c>
      <c r="L6" s="49">
        <v>30000000</v>
      </c>
    </row>
    <row r="7" spans="1:12">
      <c r="A7" s="36">
        <f t="shared" si="1"/>
        <v>5</v>
      </c>
      <c r="B7" s="43">
        <v>12</v>
      </c>
      <c r="C7" s="43">
        <v>4</v>
      </c>
      <c r="D7" s="43">
        <v>84</v>
      </c>
      <c r="E7" s="43">
        <v>0.1712681051254174</v>
      </c>
      <c r="F7" s="43">
        <v>31240600</v>
      </c>
      <c r="G7" s="38" t="s">
        <v>150</v>
      </c>
      <c r="H7" s="36">
        <f t="shared" si="0"/>
        <v>8.3546134229447473E-3</v>
      </c>
      <c r="I7" s="38" t="s">
        <v>157</v>
      </c>
      <c r="K7" s="47"/>
      <c r="L7" s="48"/>
    </row>
    <row r="8" spans="1:12">
      <c r="A8" s="36">
        <f t="shared" si="1"/>
        <v>6</v>
      </c>
      <c r="B8" s="43">
        <v>12</v>
      </c>
      <c r="C8" s="43">
        <v>4</v>
      </c>
      <c r="D8" s="43">
        <v>139</v>
      </c>
      <c r="E8" s="43">
        <v>0.17128789784343101</v>
      </c>
      <c r="F8" s="43">
        <v>31134600</v>
      </c>
      <c r="G8" s="38" t="s">
        <v>150</v>
      </c>
      <c r="H8" s="36">
        <f t="shared" si="0"/>
        <v>8.471144627085701E-3</v>
      </c>
      <c r="I8" s="38" t="s">
        <v>157</v>
      </c>
      <c r="K8" s="50" t="s">
        <v>39</v>
      </c>
      <c r="L8" s="51">
        <v>1.0000000000000001E-5</v>
      </c>
    </row>
    <row r="9" spans="1:12">
      <c r="A9" s="36">
        <f t="shared" si="1"/>
        <v>7</v>
      </c>
      <c r="B9" s="43">
        <v>12</v>
      </c>
      <c r="C9" s="43">
        <v>4</v>
      </c>
      <c r="D9" s="43">
        <v>73</v>
      </c>
      <c r="E9" s="43">
        <v>0.1710859512851004</v>
      </c>
      <c r="F9" s="43">
        <v>31384200</v>
      </c>
      <c r="G9" s="38" t="s">
        <v>150</v>
      </c>
      <c r="H9" s="36">
        <f t="shared" si="0"/>
        <v>7.2821681763423456E-3</v>
      </c>
      <c r="I9" s="38" t="s">
        <v>157</v>
      </c>
      <c r="K9" s="47"/>
      <c r="L9" s="48"/>
    </row>
    <row r="10" spans="1:12">
      <c r="A10" s="36">
        <f t="shared" si="1"/>
        <v>8</v>
      </c>
      <c r="B10" s="43">
        <v>12</v>
      </c>
      <c r="C10" s="43">
        <v>4</v>
      </c>
      <c r="D10" s="43">
        <v>81</v>
      </c>
      <c r="E10" s="43">
        <v>0.17130859589131658</v>
      </c>
      <c r="F10" s="43">
        <v>31536400</v>
      </c>
      <c r="G10" s="38" t="s">
        <v>150</v>
      </c>
      <c r="H10" s="36">
        <f t="shared" si="0"/>
        <v>8.5930060329731557E-3</v>
      </c>
      <c r="I10" s="38" t="s">
        <v>157</v>
      </c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3">
        <v>12</v>
      </c>
      <c r="C11" s="43">
        <v>4</v>
      </c>
      <c r="D11" s="43">
        <v>88</v>
      </c>
      <c r="E11" s="43">
        <v>0.17129186815424935</v>
      </c>
      <c r="F11" s="43">
        <v>31411200</v>
      </c>
      <c r="G11" s="38" t="s">
        <v>150</v>
      </c>
      <c r="H11" s="36">
        <f t="shared" si="0"/>
        <v>8.4945201483332781E-3</v>
      </c>
      <c r="I11" s="38" t="s">
        <v>157</v>
      </c>
      <c r="J11" s="91"/>
      <c r="K11" s="54"/>
      <c r="L11" s="51"/>
    </row>
    <row r="12" spans="1:12">
      <c r="A12" s="36">
        <f t="shared" si="1"/>
        <v>10</v>
      </c>
      <c r="B12" s="43">
        <v>12</v>
      </c>
      <c r="C12" s="43">
        <v>4</v>
      </c>
      <c r="D12" s="43">
        <v>72</v>
      </c>
      <c r="E12" s="43">
        <v>0.17058055770001165</v>
      </c>
      <c r="F12" s="43">
        <v>30347800</v>
      </c>
      <c r="G12" s="38" t="s">
        <v>150</v>
      </c>
      <c r="H12" s="36">
        <f t="shared" si="0"/>
        <v>4.3066231807028154E-3</v>
      </c>
      <c r="I12" s="38" t="s">
        <v>157</v>
      </c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3">
        <v>12</v>
      </c>
      <c r="C13" s="43">
        <v>4</v>
      </c>
      <c r="D13" s="43">
        <v>85</v>
      </c>
      <c r="E13" s="43">
        <v>0.17129039371206631</v>
      </c>
      <c r="F13" s="43">
        <v>30471000</v>
      </c>
      <c r="G13" s="38" t="s">
        <v>150</v>
      </c>
      <c r="H13" s="36">
        <f t="shared" si="0"/>
        <v>8.48583925251554E-3</v>
      </c>
      <c r="I13" s="38" t="s">
        <v>157</v>
      </c>
      <c r="J13" s="91"/>
      <c r="K13" s="36"/>
      <c r="L13" s="48"/>
    </row>
    <row r="14" spans="1:12">
      <c r="A14" s="36">
        <f t="shared" si="1"/>
        <v>12</v>
      </c>
      <c r="B14" s="43">
        <v>12</v>
      </c>
      <c r="C14" s="43">
        <v>4</v>
      </c>
      <c r="D14" s="43">
        <v>84</v>
      </c>
      <c r="E14" s="43">
        <v>0.1712681051254174</v>
      </c>
      <c r="F14" s="43">
        <v>31060600</v>
      </c>
      <c r="G14" s="38" t="s">
        <v>150</v>
      </c>
      <c r="H14" s="36">
        <f t="shared" si="0"/>
        <v>8.3546134229447473E-3</v>
      </c>
      <c r="I14" s="38" t="s">
        <v>157</v>
      </c>
      <c r="J14" s="91"/>
      <c r="K14" s="36" t="s">
        <v>42</v>
      </c>
      <c r="L14" s="56" t="s">
        <v>153</v>
      </c>
    </row>
    <row r="15" spans="1:12">
      <c r="A15" s="36">
        <f t="shared" si="1"/>
        <v>13</v>
      </c>
      <c r="B15" s="43">
        <v>12</v>
      </c>
      <c r="C15" s="43">
        <v>4</v>
      </c>
      <c r="D15" s="43">
        <v>93</v>
      </c>
      <c r="E15" s="43">
        <v>0.17170534788926231</v>
      </c>
      <c r="F15" s="43">
        <v>30977200</v>
      </c>
      <c r="G15" s="38" t="s">
        <v>150</v>
      </c>
      <c r="H15" s="36">
        <f t="shared" si="0"/>
        <v>1.0928915029107495E-2</v>
      </c>
      <c r="I15" s="38" t="s">
        <v>157</v>
      </c>
      <c r="K15" s="57"/>
      <c r="L15" s="20"/>
    </row>
    <row r="16" spans="1:12">
      <c r="A16" s="36">
        <f t="shared" si="1"/>
        <v>14</v>
      </c>
      <c r="B16" s="43">
        <v>12</v>
      </c>
      <c r="C16" s="43">
        <v>4</v>
      </c>
      <c r="D16" s="43">
        <v>94</v>
      </c>
      <c r="E16" s="43">
        <v>0.17208789702139077</v>
      </c>
      <c r="F16" s="43">
        <v>31563600</v>
      </c>
      <c r="G16" s="38" t="s">
        <v>150</v>
      </c>
      <c r="H16" s="36">
        <f t="shared" si="0"/>
        <v>1.3181203521236237E-2</v>
      </c>
      <c r="I16" s="38" t="s">
        <v>157</v>
      </c>
      <c r="K16" s="20"/>
      <c r="L16" s="20"/>
    </row>
    <row r="17" spans="1:12">
      <c r="A17" s="36">
        <f t="shared" si="1"/>
        <v>15</v>
      </c>
      <c r="B17" s="42">
        <v>12</v>
      </c>
      <c r="C17" s="42">
        <v>3</v>
      </c>
      <c r="D17" s="43">
        <v>27</v>
      </c>
      <c r="E17" s="43">
        <v>0.17448486612108646</v>
      </c>
      <c r="F17" s="43">
        <v>30977800</v>
      </c>
      <c r="G17" s="38" t="s">
        <v>151</v>
      </c>
      <c r="H17" s="36">
        <f t="shared" si="0"/>
        <v>2.7293550056164399E-2</v>
      </c>
      <c r="I17" s="36"/>
      <c r="K17" s="20"/>
      <c r="L17" s="20"/>
    </row>
    <row r="18" spans="1:12">
      <c r="A18" s="36">
        <f t="shared" si="1"/>
        <v>16</v>
      </c>
      <c r="B18" s="43">
        <v>12</v>
      </c>
      <c r="C18" s="43">
        <v>4</v>
      </c>
      <c r="D18" s="43">
        <v>87</v>
      </c>
      <c r="E18" s="43">
        <v>0.17138684348694533</v>
      </c>
      <c r="F18" s="43">
        <v>31400800</v>
      </c>
      <c r="G18" s="38" t="s">
        <v>150</v>
      </c>
      <c r="H18" s="36">
        <f t="shared" si="0"/>
        <v>9.0536949860255574E-3</v>
      </c>
      <c r="I18" s="38" t="s">
        <v>157</v>
      </c>
      <c r="K18" s="37" t="s">
        <v>64</v>
      </c>
      <c r="L18" s="36"/>
    </row>
    <row r="19" spans="1:12">
      <c r="A19" s="36">
        <f t="shared" si="1"/>
        <v>17</v>
      </c>
      <c r="B19" s="43">
        <v>12</v>
      </c>
      <c r="C19" s="43">
        <v>4</v>
      </c>
      <c r="D19" s="43">
        <v>85</v>
      </c>
      <c r="E19" s="43">
        <v>0.17129039371206631</v>
      </c>
      <c r="F19" s="43">
        <v>30843000</v>
      </c>
      <c r="G19" s="38" t="s">
        <v>150</v>
      </c>
      <c r="H19" s="36">
        <f t="shared" si="0"/>
        <v>8.48583925251554E-3</v>
      </c>
      <c r="I19" s="38" t="s">
        <v>157</v>
      </c>
      <c r="K19" s="39" t="s">
        <v>43</v>
      </c>
      <c r="L19" s="58">
        <v>44</v>
      </c>
    </row>
    <row r="20" spans="1:12">
      <c r="A20" s="36">
        <f t="shared" si="1"/>
        <v>18</v>
      </c>
      <c r="B20" s="43">
        <v>12</v>
      </c>
      <c r="C20" s="43">
        <v>4</v>
      </c>
      <c r="D20" s="43">
        <v>89</v>
      </c>
      <c r="E20" s="43">
        <v>0.17129143071248426</v>
      </c>
      <c r="F20" s="43">
        <v>31505600</v>
      </c>
      <c r="G20" s="38" t="s">
        <v>150</v>
      </c>
      <c r="H20" s="36">
        <f t="shared" si="0"/>
        <v>8.4919446750914389E-3</v>
      </c>
      <c r="I20" s="38" t="s">
        <v>157</v>
      </c>
      <c r="K20" s="50" t="s">
        <v>44</v>
      </c>
      <c r="L20" s="59" t="s">
        <v>65</v>
      </c>
    </row>
    <row r="21" spans="1:12">
      <c r="A21" s="36">
        <f t="shared" si="1"/>
        <v>19</v>
      </c>
      <c r="B21" s="43">
        <v>12</v>
      </c>
      <c r="C21" s="43">
        <v>4</v>
      </c>
      <c r="D21" s="43">
        <v>67</v>
      </c>
      <c r="E21" s="43">
        <v>0.17032483031579046</v>
      </c>
      <c r="F21" s="43">
        <v>30736800</v>
      </c>
      <c r="G21" s="38" t="s">
        <v>150</v>
      </c>
      <c r="H21" s="36">
        <f t="shared" si="0"/>
        <v>2.801007832946195E-3</v>
      </c>
      <c r="I21" s="38" t="s">
        <v>157</v>
      </c>
      <c r="K21" s="50"/>
      <c r="L21" s="59"/>
    </row>
    <row r="22" spans="1:12">
      <c r="A22" s="36">
        <f t="shared" si="1"/>
        <v>20</v>
      </c>
      <c r="B22" s="42">
        <v>11</v>
      </c>
      <c r="C22" s="42">
        <v>5</v>
      </c>
      <c r="D22" s="43">
        <v>38</v>
      </c>
      <c r="E22" s="43">
        <v>0.16939227594956199</v>
      </c>
      <c r="F22" s="43">
        <v>30674200</v>
      </c>
      <c r="G22" s="38" t="s">
        <v>149</v>
      </c>
      <c r="H22" s="36"/>
      <c r="I22" s="38" t="s">
        <v>156</v>
      </c>
      <c r="K22" s="60" t="s">
        <v>45</v>
      </c>
      <c r="L22" s="61">
        <v>2</v>
      </c>
    </row>
    <row r="23" spans="1:12">
      <c r="A23" s="36">
        <f t="shared" si="1"/>
        <v>21</v>
      </c>
      <c r="B23" s="42">
        <v>14</v>
      </c>
      <c r="C23" s="42">
        <v>3</v>
      </c>
      <c r="D23" s="43">
        <v>47</v>
      </c>
      <c r="E23" s="43">
        <v>0.16925303910068781</v>
      </c>
      <c r="F23" s="43">
        <v>30340600</v>
      </c>
      <c r="G23" s="38" t="s">
        <v>149</v>
      </c>
      <c r="H23" s="36"/>
      <c r="I23" s="38" t="s">
        <v>156</v>
      </c>
      <c r="K23" s="50" t="s">
        <v>46</v>
      </c>
      <c r="L23" s="59">
        <v>2</v>
      </c>
    </row>
    <row r="24" spans="1:12">
      <c r="A24" s="36">
        <f t="shared" si="1"/>
        <v>22</v>
      </c>
      <c r="B24" s="43">
        <v>12</v>
      </c>
      <c r="C24" s="43">
        <v>4</v>
      </c>
      <c r="D24" s="43">
        <v>58</v>
      </c>
      <c r="E24" s="43">
        <v>0.16992032714836597</v>
      </c>
      <c r="F24" s="43">
        <v>31435200</v>
      </c>
      <c r="G24" s="38" t="s">
        <v>151</v>
      </c>
      <c r="H24" s="36">
        <f t="shared" si="0"/>
        <v>4.1946320898954764E-4</v>
      </c>
      <c r="I24" s="38" t="s">
        <v>157</v>
      </c>
      <c r="K24" s="50" t="s">
        <v>47</v>
      </c>
      <c r="L24" s="59">
        <v>5</v>
      </c>
    </row>
    <row r="25" spans="1:12">
      <c r="A25" s="36">
        <f t="shared" si="1"/>
        <v>23</v>
      </c>
      <c r="B25" s="42">
        <v>12</v>
      </c>
      <c r="C25" s="42">
        <v>3</v>
      </c>
      <c r="D25" s="43">
        <v>61</v>
      </c>
      <c r="E25" s="43">
        <v>0.17187537050704529</v>
      </c>
      <c r="F25" s="43">
        <v>31091400</v>
      </c>
      <c r="G25" s="38" t="s">
        <v>151</v>
      </c>
      <c r="H25" s="36">
        <f t="shared" si="0"/>
        <v>1.1929936736577031E-2</v>
      </c>
      <c r="I25" s="36"/>
      <c r="K25" s="50" t="s">
        <v>48</v>
      </c>
      <c r="L25" s="59">
        <v>35</v>
      </c>
    </row>
    <row r="26" spans="1:12">
      <c r="A26" s="36">
        <f t="shared" si="1"/>
        <v>24</v>
      </c>
      <c r="B26" s="43">
        <v>12</v>
      </c>
      <c r="C26" s="43">
        <v>4</v>
      </c>
      <c r="D26" s="43">
        <v>61</v>
      </c>
      <c r="E26" s="43">
        <v>0.17047733869606432</v>
      </c>
      <c r="F26" s="43">
        <v>31250400</v>
      </c>
      <c r="G26" s="38" t="s">
        <v>151</v>
      </c>
      <c r="H26" s="36">
        <f t="shared" si="0"/>
        <v>3.6989130717657538E-3</v>
      </c>
      <c r="I26" s="38" t="s">
        <v>157</v>
      </c>
      <c r="K26" s="50"/>
      <c r="L26" s="59"/>
    </row>
    <row r="27" spans="1:12">
      <c r="A27" s="36">
        <f t="shared" si="1"/>
        <v>25</v>
      </c>
      <c r="B27" s="43">
        <v>12</v>
      </c>
      <c r="C27" s="43">
        <v>4</v>
      </c>
      <c r="D27" s="43">
        <v>75</v>
      </c>
      <c r="E27" s="43">
        <v>0.17122777450879262</v>
      </c>
      <c r="F27" s="43">
        <v>30817000</v>
      </c>
      <c r="G27" s="38" t="s">
        <v>151</v>
      </c>
      <c r="H27" s="36">
        <f t="shared" si="0"/>
        <v>8.1171637045280402E-3</v>
      </c>
      <c r="I27" s="38" t="s">
        <v>157</v>
      </c>
      <c r="K27" s="50" t="s">
        <v>49</v>
      </c>
      <c r="L27" s="59">
        <v>6.25E-2</v>
      </c>
    </row>
    <row r="28" spans="1:12">
      <c r="A28" s="36">
        <f t="shared" si="1"/>
        <v>26</v>
      </c>
      <c r="B28" s="43">
        <v>12</v>
      </c>
      <c r="C28" s="43">
        <v>4</v>
      </c>
      <c r="D28" s="43">
        <v>97</v>
      </c>
      <c r="E28" s="43">
        <v>0.17206763737543898</v>
      </c>
      <c r="F28" s="43">
        <v>31276800</v>
      </c>
      <c r="G28" s="38" t="s">
        <v>151</v>
      </c>
      <c r="H28" s="36">
        <f t="shared" si="0"/>
        <v>1.3061923241660306E-2</v>
      </c>
      <c r="I28" s="38" t="s">
        <v>157</v>
      </c>
      <c r="K28" s="50" t="s">
        <v>50</v>
      </c>
      <c r="L28" s="59">
        <v>40</v>
      </c>
    </row>
    <row r="29" spans="1:12">
      <c r="A29" s="36">
        <f t="shared" si="1"/>
        <v>27</v>
      </c>
      <c r="B29" s="43">
        <v>12</v>
      </c>
      <c r="C29" s="43">
        <v>4</v>
      </c>
      <c r="D29" s="43">
        <v>102</v>
      </c>
      <c r="E29" s="43">
        <v>0.17208868993706827</v>
      </c>
      <c r="F29" s="43">
        <v>30902800</v>
      </c>
      <c r="G29" s="38" t="s">
        <v>151</v>
      </c>
      <c r="H29" s="36">
        <f t="shared" si="0"/>
        <v>1.3185871875457139E-2</v>
      </c>
      <c r="I29" s="38" t="s">
        <v>157</v>
      </c>
      <c r="K29" s="50" t="s">
        <v>51</v>
      </c>
      <c r="L29" s="59">
        <v>8</v>
      </c>
    </row>
    <row r="30" spans="1:12">
      <c r="A30" s="36">
        <f t="shared" si="1"/>
        <v>28</v>
      </c>
      <c r="B30" s="43">
        <v>12</v>
      </c>
      <c r="C30" s="43">
        <v>4</v>
      </c>
      <c r="D30" s="43">
        <v>90</v>
      </c>
      <c r="E30" s="43">
        <v>0.17126569175578288</v>
      </c>
      <c r="F30" s="43">
        <v>31474000</v>
      </c>
      <c r="G30" s="38" t="s">
        <v>151</v>
      </c>
      <c r="H30" s="36">
        <f t="shared" si="0"/>
        <v>8.3404045169544264E-3</v>
      </c>
      <c r="I30" s="38" t="s">
        <v>157</v>
      </c>
      <c r="K30" s="50" t="s">
        <v>52</v>
      </c>
      <c r="L30" s="59">
        <v>4</v>
      </c>
    </row>
    <row r="31" spans="1:12">
      <c r="A31" s="36">
        <f t="shared" si="1"/>
        <v>29</v>
      </c>
      <c r="B31" s="43">
        <v>12</v>
      </c>
      <c r="C31" s="43">
        <v>4</v>
      </c>
      <c r="D31" s="43">
        <v>81</v>
      </c>
      <c r="E31" s="43">
        <v>0.17130859589131658</v>
      </c>
      <c r="F31" s="43">
        <v>31461400</v>
      </c>
      <c r="G31" s="38" t="s">
        <v>151</v>
      </c>
      <c r="H31" s="36">
        <f t="shared" si="0"/>
        <v>8.5930060329731557E-3</v>
      </c>
      <c r="I31" s="38" t="s">
        <v>157</v>
      </c>
      <c r="K31" s="50"/>
      <c r="L31" s="59"/>
    </row>
    <row r="32" spans="1:12">
      <c r="A32" s="36">
        <f t="shared" si="1"/>
        <v>30</v>
      </c>
      <c r="B32" s="43">
        <v>12</v>
      </c>
      <c r="C32" s="43">
        <v>4</v>
      </c>
      <c r="D32" s="43">
        <v>80</v>
      </c>
      <c r="E32" s="43">
        <v>0.17134807061316254</v>
      </c>
      <c r="F32" s="43">
        <v>30464000</v>
      </c>
      <c r="G32" s="38" t="s">
        <v>151</v>
      </c>
      <c r="H32" s="36">
        <f t="shared" si="0"/>
        <v>8.8254166026925356E-3</v>
      </c>
      <c r="I32" s="38" t="s">
        <v>157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148</v>
      </c>
      <c r="H35" s="63">
        <f>AVERAGE(H3:H32)</f>
        <v>9.1863685290664611E-3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49" spans="4:4">
      <c r="D49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3" workbookViewId="0">
      <selection activeCell="H37" sqref="H36:H37"/>
    </sheetView>
  </sheetViews>
  <sheetFormatPr defaultRowHeight="16.5"/>
  <cols>
    <col min="4" max="4" width="11.75" customWidth="1"/>
    <col min="5" max="5" width="17.875" customWidth="1"/>
    <col min="6" max="6" width="11.75" customWidth="1"/>
    <col min="7" max="7" width="9" customWidth="1"/>
    <col min="8" max="8" width="31.625" customWidth="1"/>
    <col min="9" max="9" width="8.125" customWidth="1"/>
    <col min="11" max="11" width="44.125" customWidth="1"/>
    <col min="12" max="12" width="22.75" customWidth="1"/>
  </cols>
  <sheetData>
    <row r="1" spans="1:12">
      <c r="A1" s="36"/>
      <c r="B1" s="102" t="s">
        <v>25</v>
      </c>
      <c r="C1" s="102"/>
      <c r="D1" s="36"/>
      <c r="E1" s="36"/>
      <c r="F1" s="36"/>
      <c r="G1" s="36"/>
      <c r="H1" s="20"/>
      <c r="I1" s="20"/>
      <c r="K1" s="37" t="s">
        <v>26</v>
      </c>
      <c r="L1" s="20"/>
    </row>
    <row r="2" spans="1:12">
      <c r="A2" s="38" t="s">
        <v>27</v>
      </c>
      <c r="B2" s="38" t="s">
        <v>28</v>
      </c>
      <c r="C2" s="38" t="s">
        <v>29</v>
      </c>
      <c r="D2" s="38" t="s">
        <v>30</v>
      </c>
      <c r="E2" s="38" t="s">
        <v>31</v>
      </c>
      <c r="F2" s="38" t="s">
        <v>32</v>
      </c>
      <c r="G2" s="38" t="s">
        <v>33</v>
      </c>
      <c r="H2" s="38" t="s">
        <v>34</v>
      </c>
      <c r="I2" s="38" t="s">
        <v>35</v>
      </c>
      <c r="K2" s="39" t="s">
        <v>36</v>
      </c>
      <c r="L2" s="40">
        <v>5000</v>
      </c>
    </row>
    <row r="3" spans="1:12">
      <c r="A3" s="36">
        <v>1</v>
      </c>
      <c r="B3" s="44">
        <v>12</v>
      </c>
      <c r="C3" s="44">
        <v>4</v>
      </c>
      <c r="D3" s="44">
        <v>5</v>
      </c>
      <c r="E3" s="44">
        <v>0.17208520409726785</v>
      </c>
      <c r="F3" s="44">
        <v>32498000</v>
      </c>
      <c r="G3" s="38" t="s">
        <v>150</v>
      </c>
      <c r="H3" s="36">
        <f>(E3-$D$49)/$D$49</f>
        <v>1.3165348715924112E-2</v>
      </c>
      <c r="I3" s="38" t="s">
        <v>157</v>
      </c>
      <c r="K3" s="47"/>
      <c r="L3" s="48"/>
    </row>
    <row r="4" spans="1:12">
      <c r="A4" s="36">
        <f>A3+1</f>
        <v>2</v>
      </c>
      <c r="B4" s="44">
        <v>12</v>
      </c>
      <c r="C4" s="44">
        <v>4</v>
      </c>
      <c r="D4" s="44">
        <v>3</v>
      </c>
      <c r="E4" s="44">
        <v>0.1699468626588167</v>
      </c>
      <c r="F4" s="44">
        <v>30832400</v>
      </c>
      <c r="G4" s="38" t="s">
        <v>150</v>
      </c>
      <c r="H4" s="36">
        <f t="shared" ref="H4:H32" si="0">(E4-$D$49)/$D$49</f>
        <v>5.7569314078527727E-4</v>
      </c>
      <c r="I4" s="38" t="s">
        <v>157</v>
      </c>
      <c r="K4" s="9" t="s">
        <v>37</v>
      </c>
      <c r="L4" s="49">
        <v>200</v>
      </c>
    </row>
    <row r="5" spans="1:12">
      <c r="A5" s="36">
        <f t="shared" ref="A5:A32" si="1">A4+1</f>
        <v>3</v>
      </c>
      <c r="B5" s="44">
        <v>12</v>
      </c>
      <c r="C5" s="44">
        <v>4</v>
      </c>
      <c r="D5" s="44">
        <v>3</v>
      </c>
      <c r="E5" s="44">
        <v>0.1699468626588167</v>
      </c>
      <c r="F5" s="44">
        <v>31154800</v>
      </c>
      <c r="G5" s="38" t="s">
        <v>150</v>
      </c>
      <c r="H5" s="36">
        <f t="shared" si="0"/>
        <v>5.7569314078527727E-4</v>
      </c>
      <c r="I5" s="38" t="s">
        <v>157</v>
      </c>
      <c r="K5" s="47"/>
      <c r="L5" s="48"/>
    </row>
    <row r="6" spans="1:12">
      <c r="A6" s="36">
        <f t="shared" si="1"/>
        <v>4</v>
      </c>
      <c r="B6" s="44">
        <v>12</v>
      </c>
      <c r="C6" s="44">
        <v>4</v>
      </c>
      <c r="D6" s="44">
        <v>7</v>
      </c>
      <c r="E6" s="44">
        <v>0.17190194266129599</v>
      </c>
      <c r="F6" s="44">
        <v>32421600</v>
      </c>
      <c r="G6" s="38" t="s">
        <v>150</v>
      </c>
      <c r="H6" s="36">
        <f t="shared" si="0"/>
        <v>1.2086382411664383E-2</v>
      </c>
      <c r="I6" s="38" t="s">
        <v>157</v>
      </c>
      <c r="K6" s="9" t="s">
        <v>38</v>
      </c>
      <c r="L6" s="49">
        <v>30000000</v>
      </c>
    </row>
    <row r="7" spans="1:12">
      <c r="A7" s="36">
        <f t="shared" si="1"/>
        <v>5</v>
      </c>
      <c r="B7" s="44">
        <v>12</v>
      </c>
      <c r="C7" s="44">
        <v>4</v>
      </c>
      <c r="D7" s="44">
        <v>3</v>
      </c>
      <c r="E7" s="44">
        <v>0.1699468626588167</v>
      </c>
      <c r="F7" s="44">
        <v>30811600</v>
      </c>
      <c r="G7" s="38" t="s">
        <v>150</v>
      </c>
      <c r="H7" s="36">
        <f t="shared" si="0"/>
        <v>5.7569314078527727E-4</v>
      </c>
      <c r="I7" s="38" t="s">
        <v>157</v>
      </c>
      <c r="K7" s="47"/>
      <c r="L7" s="48"/>
    </row>
    <row r="8" spans="1:12">
      <c r="A8" s="36">
        <f t="shared" si="1"/>
        <v>6</v>
      </c>
      <c r="B8" s="44">
        <v>12</v>
      </c>
      <c r="C8" s="44">
        <v>4</v>
      </c>
      <c r="D8" s="44">
        <v>3</v>
      </c>
      <c r="E8" s="44">
        <v>0.1699468626588167</v>
      </c>
      <c r="F8" s="44">
        <v>30718000</v>
      </c>
      <c r="G8" s="38" t="s">
        <v>150</v>
      </c>
      <c r="H8" s="36">
        <f t="shared" si="0"/>
        <v>5.7569314078527727E-4</v>
      </c>
      <c r="I8" s="38" t="s">
        <v>157</v>
      </c>
      <c r="K8" s="50" t="s">
        <v>39</v>
      </c>
      <c r="L8" s="51">
        <v>1.0000000000000001E-5</v>
      </c>
    </row>
    <row r="9" spans="1:12">
      <c r="A9" s="36">
        <f t="shared" si="1"/>
        <v>7</v>
      </c>
      <c r="B9" s="44">
        <v>12</v>
      </c>
      <c r="C9" s="44">
        <v>4</v>
      </c>
      <c r="D9" s="44">
        <v>9</v>
      </c>
      <c r="E9" s="44">
        <v>0.17111659764867071</v>
      </c>
      <c r="F9" s="44">
        <v>33161600</v>
      </c>
      <c r="G9" s="38" t="s">
        <v>150</v>
      </c>
      <c r="H9" s="36">
        <f t="shared" si="0"/>
        <v>7.4626010833808605E-3</v>
      </c>
      <c r="I9" s="38" t="s">
        <v>157</v>
      </c>
      <c r="K9" s="47"/>
      <c r="L9" s="48"/>
    </row>
    <row r="10" spans="1:12">
      <c r="A10" s="36">
        <f t="shared" si="1"/>
        <v>8</v>
      </c>
      <c r="B10" s="44">
        <v>12</v>
      </c>
      <c r="C10" s="44">
        <v>4</v>
      </c>
      <c r="D10" s="44">
        <v>3</v>
      </c>
      <c r="E10" s="44">
        <v>0.1699468626588167</v>
      </c>
      <c r="F10" s="44">
        <v>30525600</v>
      </c>
      <c r="G10" s="38" t="s">
        <v>150</v>
      </c>
      <c r="H10" s="36">
        <f t="shared" si="0"/>
        <v>5.7569314078527727E-4</v>
      </c>
      <c r="I10" s="38" t="s">
        <v>157</v>
      </c>
      <c r="J10" s="91"/>
      <c r="K10" s="55" t="s">
        <v>40</v>
      </c>
      <c r="L10" s="49">
        <v>3</v>
      </c>
    </row>
    <row r="11" spans="1:12">
      <c r="A11" s="36">
        <f t="shared" si="1"/>
        <v>9</v>
      </c>
      <c r="B11" s="44">
        <v>12</v>
      </c>
      <c r="C11" s="44">
        <v>4</v>
      </c>
      <c r="D11" s="44">
        <v>3</v>
      </c>
      <c r="E11" s="44">
        <v>0.1699468626588167</v>
      </c>
      <c r="F11" s="44">
        <v>30889600</v>
      </c>
      <c r="G11" s="38" t="s">
        <v>150</v>
      </c>
      <c r="H11" s="36">
        <f t="shared" si="0"/>
        <v>5.7569314078527727E-4</v>
      </c>
      <c r="I11" s="38" t="s">
        <v>157</v>
      </c>
      <c r="J11" s="91"/>
      <c r="K11" s="54"/>
      <c r="L11" s="51"/>
    </row>
    <row r="12" spans="1:12">
      <c r="A12" s="36">
        <f t="shared" si="1"/>
        <v>10</v>
      </c>
      <c r="B12" s="72">
        <v>11</v>
      </c>
      <c r="C12" s="72">
        <v>4</v>
      </c>
      <c r="D12" s="44">
        <v>4</v>
      </c>
      <c r="E12" s="44">
        <v>0.17341424795320526</v>
      </c>
      <c r="F12" s="44">
        <v>32252800</v>
      </c>
      <c r="G12" s="38" t="s">
        <v>150</v>
      </c>
      <c r="H12" s="36">
        <f t="shared" si="0"/>
        <v>2.0990200299320395E-2</v>
      </c>
      <c r="I12" s="38"/>
      <c r="J12" s="91"/>
      <c r="K12" s="55" t="s">
        <v>41</v>
      </c>
      <c r="L12" s="49">
        <v>20</v>
      </c>
    </row>
    <row r="13" spans="1:12">
      <c r="A13" s="36">
        <f t="shared" si="1"/>
        <v>11</v>
      </c>
      <c r="B13" s="44">
        <v>12</v>
      </c>
      <c r="C13" s="44">
        <v>4</v>
      </c>
      <c r="D13" s="44">
        <v>3</v>
      </c>
      <c r="E13" s="44">
        <v>0.1699468626588167</v>
      </c>
      <c r="F13" s="44">
        <v>30790800</v>
      </c>
      <c r="G13" s="38" t="s">
        <v>150</v>
      </c>
      <c r="H13" s="36">
        <f t="shared" si="0"/>
        <v>5.7569314078527727E-4</v>
      </c>
      <c r="I13" s="38" t="s">
        <v>63</v>
      </c>
      <c r="J13" s="91"/>
      <c r="K13" s="36"/>
      <c r="L13" s="48"/>
    </row>
    <row r="14" spans="1:12">
      <c r="A14" s="36">
        <f t="shared" si="1"/>
        <v>12</v>
      </c>
      <c r="B14" s="44">
        <v>12</v>
      </c>
      <c r="C14" s="44">
        <v>4</v>
      </c>
      <c r="D14" s="44">
        <v>3</v>
      </c>
      <c r="E14" s="44">
        <v>0.1699468626588167</v>
      </c>
      <c r="F14" s="44">
        <v>30593200</v>
      </c>
      <c r="G14" s="38" t="s">
        <v>150</v>
      </c>
      <c r="H14" s="36">
        <f t="shared" si="0"/>
        <v>5.7569314078527727E-4</v>
      </c>
      <c r="I14" s="38" t="s">
        <v>157</v>
      </c>
      <c r="J14" s="91"/>
      <c r="K14" s="36" t="s">
        <v>42</v>
      </c>
      <c r="L14" s="56" t="s">
        <v>153</v>
      </c>
    </row>
    <row r="15" spans="1:12">
      <c r="A15" s="36">
        <f t="shared" si="1"/>
        <v>13</v>
      </c>
      <c r="B15" s="44">
        <v>12</v>
      </c>
      <c r="C15" s="44">
        <v>4</v>
      </c>
      <c r="D15" s="44">
        <v>9</v>
      </c>
      <c r="E15" s="44">
        <v>0.17111659764867071</v>
      </c>
      <c r="F15" s="44">
        <v>32277600</v>
      </c>
      <c r="G15" s="38" t="s">
        <v>150</v>
      </c>
      <c r="H15" s="36">
        <f t="shared" si="0"/>
        <v>7.4626010833808605E-3</v>
      </c>
      <c r="I15" s="38" t="s">
        <v>157</v>
      </c>
      <c r="K15" s="57"/>
      <c r="L15" s="20"/>
    </row>
    <row r="16" spans="1:12">
      <c r="A16" s="36">
        <f t="shared" si="1"/>
        <v>14</v>
      </c>
      <c r="B16" s="44">
        <v>12</v>
      </c>
      <c r="C16" s="44">
        <v>4</v>
      </c>
      <c r="D16" s="44">
        <v>3</v>
      </c>
      <c r="E16" s="44">
        <v>0.1699468626588167</v>
      </c>
      <c r="F16" s="44">
        <v>30525600</v>
      </c>
      <c r="G16" s="38" t="s">
        <v>150</v>
      </c>
      <c r="H16" s="36">
        <f t="shared" si="0"/>
        <v>5.7569314078527727E-4</v>
      </c>
      <c r="I16" s="38" t="s">
        <v>157</v>
      </c>
      <c r="K16" s="20"/>
      <c r="L16" s="20"/>
    </row>
    <row r="17" spans="1:12">
      <c r="A17" s="36">
        <f t="shared" si="1"/>
        <v>15</v>
      </c>
      <c r="B17" s="44">
        <v>12</v>
      </c>
      <c r="C17" s="44">
        <v>4</v>
      </c>
      <c r="D17" s="44">
        <v>3</v>
      </c>
      <c r="E17" s="44">
        <v>0.1699468626588167</v>
      </c>
      <c r="F17" s="44">
        <v>30614000</v>
      </c>
      <c r="G17" s="38" t="s">
        <v>151</v>
      </c>
      <c r="H17" s="36">
        <f t="shared" si="0"/>
        <v>5.7569314078527727E-4</v>
      </c>
      <c r="I17" s="38" t="s">
        <v>63</v>
      </c>
      <c r="K17" s="20"/>
      <c r="L17" s="20"/>
    </row>
    <row r="18" spans="1:12">
      <c r="A18" s="36">
        <f t="shared" si="1"/>
        <v>16</v>
      </c>
      <c r="B18" s="44">
        <v>12</v>
      </c>
      <c r="C18" s="44">
        <v>4</v>
      </c>
      <c r="D18" s="44">
        <v>3</v>
      </c>
      <c r="E18" s="44">
        <v>0.1699468626588167</v>
      </c>
      <c r="F18" s="44">
        <v>30395600</v>
      </c>
      <c r="G18" s="38" t="s">
        <v>150</v>
      </c>
      <c r="H18" s="36">
        <f t="shared" si="0"/>
        <v>5.7569314078527727E-4</v>
      </c>
      <c r="I18" s="38" t="s">
        <v>157</v>
      </c>
      <c r="K18" s="37" t="s">
        <v>64</v>
      </c>
      <c r="L18" s="36"/>
    </row>
    <row r="19" spans="1:12">
      <c r="A19" s="36">
        <f t="shared" si="1"/>
        <v>17</v>
      </c>
      <c r="B19" s="44">
        <v>12</v>
      </c>
      <c r="C19" s="44">
        <v>4</v>
      </c>
      <c r="D19" s="44">
        <v>3</v>
      </c>
      <c r="E19" s="44">
        <v>0.1699468626588167</v>
      </c>
      <c r="F19" s="44">
        <v>30354000</v>
      </c>
      <c r="G19" s="38" t="s">
        <v>150</v>
      </c>
      <c r="H19" s="36">
        <f t="shared" si="0"/>
        <v>5.7569314078527727E-4</v>
      </c>
      <c r="I19" s="38" t="s">
        <v>157</v>
      </c>
      <c r="K19" s="39" t="s">
        <v>43</v>
      </c>
      <c r="L19" s="58">
        <v>44</v>
      </c>
    </row>
    <row r="20" spans="1:12">
      <c r="A20" s="36">
        <f t="shared" si="1"/>
        <v>18</v>
      </c>
      <c r="B20" s="44">
        <v>12</v>
      </c>
      <c r="C20" s="44">
        <v>4</v>
      </c>
      <c r="D20" s="44">
        <v>3</v>
      </c>
      <c r="E20" s="44">
        <v>0.1699468626588167</v>
      </c>
      <c r="F20" s="44">
        <v>30681600</v>
      </c>
      <c r="G20" s="38" t="s">
        <v>150</v>
      </c>
      <c r="H20" s="36">
        <f t="shared" si="0"/>
        <v>5.7569314078527727E-4</v>
      </c>
      <c r="I20" s="38" t="s">
        <v>157</v>
      </c>
      <c r="K20" s="50" t="s">
        <v>44</v>
      </c>
      <c r="L20" s="59" t="s">
        <v>65</v>
      </c>
    </row>
    <row r="21" spans="1:12">
      <c r="A21" s="36">
        <f t="shared" si="1"/>
        <v>19</v>
      </c>
      <c r="B21" s="72">
        <v>11</v>
      </c>
      <c r="C21" s="72">
        <v>4</v>
      </c>
      <c r="D21" s="44">
        <v>5</v>
      </c>
      <c r="E21" s="44">
        <v>0.17368271915490874</v>
      </c>
      <c r="F21" s="44">
        <v>32394000</v>
      </c>
      <c r="G21" s="38" t="s">
        <v>150</v>
      </c>
      <c r="H21" s="36">
        <f t="shared" si="0"/>
        <v>2.2570845887771699E-2</v>
      </c>
      <c r="I21" s="38"/>
      <c r="K21" s="50"/>
      <c r="L21" s="59"/>
    </row>
    <row r="22" spans="1:12">
      <c r="A22" s="36">
        <f t="shared" si="1"/>
        <v>20</v>
      </c>
      <c r="B22" s="44">
        <v>12</v>
      </c>
      <c r="C22" s="44">
        <v>4</v>
      </c>
      <c r="D22" s="44">
        <v>8</v>
      </c>
      <c r="E22" s="44">
        <v>0.17134969072233147</v>
      </c>
      <c r="F22" s="44">
        <v>32833200</v>
      </c>
      <c r="G22" s="38" t="s">
        <v>61</v>
      </c>
      <c r="H22" s="36">
        <f t="shared" si="0"/>
        <v>8.8349551244946232E-3</v>
      </c>
      <c r="I22" s="38" t="s">
        <v>156</v>
      </c>
      <c r="K22" s="60" t="s">
        <v>45</v>
      </c>
      <c r="L22" s="61">
        <v>2</v>
      </c>
    </row>
    <row r="23" spans="1:12">
      <c r="A23" s="36">
        <f t="shared" si="1"/>
        <v>21</v>
      </c>
      <c r="B23" s="44">
        <v>12</v>
      </c>
      <c r="C23" s="44">
        <v>4</v>
      </c>
      <c r="D23" s="44">
        <v>11</v>
      </c>
      <c r="E23" s="44">
        <v>0.1713513301870517</v>
      </c>
      <c r="F23" s="44">
        <v>32887600</v>
      </c>
      <c r="G23" s="38" t="s">
        <v>61</v>
      </c>
      <c r="H23" s="36">
        <f t="shared" si="0"/>
        <v>8.8446076036470013E-3</v>
      </c>
      <c r="I23" s="38" t="s">
        <v>63</v>
      </c>
      <c r="K23" s="50" t="s">
        <v>46</v>
      </c>
      <c r="L23" s="59">
        <v>2</v>
      </c>
    </row>
    <row r="24" spans="1:12">
      <c r="A24" s="36">
        <f t="shared" si="1"/>
        <v>22</v>
      </c>
      <c r="B24" s="44">
        <v>12</v>
      </c>
      <c r="C24" s="44">
        <v>4</v>
      </c>
      <c r="D24" s="44">
        <v>3</v>
      </c>
      <c r="E24" s="44">
        <v>0.1699468626588167</v>
      </c>
      <c r="F24" s="44">
        <v>30619200</v>
      </c>
      <c r="G24" s="38" t="s">
        <v>151</v>
      </c>
      <c r="H24" s="36">
        <f t="shared" si="0"/>
        <v>5.7569314078527727E-4</v>
      </c>
      <c r="I24" s="38" t="s">
        <v>157</v>
      </c>
      <c r="K24" s="50" t="s">
        <v>47</v>
      </c>
      <c r="L24" s="59">
        <v>5</v>
      </c>
    </row>
    <row r="25" spans="1:12">
      <c r="A25" s="36">
        <f t="shared" si="1"/>
        <v>23</v>
      </c>
      <c r="B25" s="44">
        <v>12</v>
      </c>
      <c r="C25" s="44">
        <v>4</v>
      </c>
      <c r="D25" s="44">
        <v>10</v>
      </c>
      <c r="E25" s="44">
        <v>0.17099852437090313</v>
      </c>
      <c r="F25" s="44">
        <v>32923200</v>
      </c>
      <c r="G25" s="38" t="s">
        <v>151</v>
      </c>
      <c r="H25" s="36">
        <f t="shared" si="0"/>
        <v>6.7674352539246092E-3</v>
      </c>
      <c r="I25" s="38" t="s">
        <v>63</v>
      </c>
      <c r="K25" s="50" t="s">
        <v>48</v>
      </c>
      <c r="L25" s="59">
        <v>35</v>
      </c>
    </row>
    <row r="26" spans="1:12">
      <c r="A26" s="36">
        <f t="shared" si="1"/>
        <v>24</v>
      </c>
      <c r="B26" s="44">
        <v>12</v>
      </c>
      <c r="C26" s="44">
        <v>4</v>
      </c>
      <c r="D26" s="44">
        <v>3</v>
      </c>
      <c r="E26" s="44">
        <v>0.1699468626588167</v>
      </c>
      <c r="F26" s="44">
        <v>30411200</v>
      </c>
      <c r="G26" s="38" t="s">
        <v>151</v>
      </c>
      <c r="H26" s="36">
        <f t="shared" si="0"/>
        <v>5.7569314078527727E-4</v>
      </c>
      <c r="I26" s="38" t="s">
        <v>157</v>
      </c>
      <c r="K26" s="50"/>
      <c r="L26" s="59"/>
    </row>
    <row r="27" spans="1:12">
      <c r="A27" s="36">
        <f t="shared" si="1"/>
        <v>25</v>
      </c>
      <c r="B27" s="44">
        <v>12</v>
      </c>
      <c r="C27" s="44">
        <v>4</v>
      </c>
      <c r="D27" s="44">
        <v>10</v>
      </c>
      <c r="E27" s="44">
        <v>0.17099852437090313</v>
      </c>
      <c r="F27" s="44">
        <v>33313200</v>
      </c>
      <c r="G27" s="38" t="s">
        <v>151</v>
      </c>
      <c r="H27" s="36">
        <f t="shared" si="0"/>
        <v>6.7674352539246092E-3</v>
      </c>
      <c r="I27" s="38" t="s">
        <v>157</v>
      </c>
      <c r="K27" s="50" t="s">
        <v>49</v>
      </c>
      <c r="L27" s="59">
        <v>6.25E-2</v>
      </c>
    </row>
    <row r="28" spans="1:12">
      <c r="A28" s="36">
        <f t="shared" si="1"/>
        <v>26</v>
      </c>
      <c r="B28" s="72">
        <v>11</v>
      </c>
      <c r="C28" s="72">
        <v>5</v>
      </c>
      <c r="D28" s="44">
        <v>7</v>
      </c>
      <c r="E28" s="44">
        <v>0.17299586680145301</v>
      </c>
      <c r="F28" s="44">
        <v>32723200</v>
      </c>
      <c r="G28" s="38" t="s">
        <v>151</v>
      </c>
      <c r="H28" s="36">
        <f t="shared" si="0"/>
        <v>1.8526947937010162E-2</v>
      </c>
      <c r="I28" s="38" t="s">
        <v>154</v>
      </c>
      <c r="K28" s="50" t="s">
        <v>50</v>
      </c>
      <c r="L28" s="59">
        <v>40</v>
      </c>
    </row>
    <row r="29" spans="1:12">
      <c r="A29" s="36">
        <f t="shared" si="1"/>
        <v>27</v>
      </c>
      <c r="B29" s="44">
        <v>12</v>
      </c>
      <c r="C29" s="44">
        <v>4</v>
      </c>
      <c r="D29" s="44">
        <v>10</v>
      </c>
      <c r="E29" s="44">
        <v>0.17099852437090313</v>
      </c>
      <c r="F29" s="44">
        <v>32689200</v>
      </c>
      <c r="G29" s="38" t="s">
        <v>151</v>
      </c>
      <c r="H29" s="36">
        <f t="shared" si="0"/>
        <v>6.7674352539246092E-3</v>
      </c>
      <c r="I29" s="38" t="s">
        <v>157</v>
      </c>
      <c r="K29" s="50" t="s">
        <v>51</v>
      </c>
      <c r="L29" s="59">
        <v>8</v>
      </c>
    </row>
    <row r="30" spans="1:12">
      <c r="A30" s="36">
        <f t="shared" si="1"/>
        <v>28</v>
      </c>
      <c r="B30" s="44">
        <v>12</v>
      </c>
      <c r="C30" s="44">
        <v>4</v>
      </c>
      <c r="D30" s="44">
        <v>3</v>
      </c>
      <c r="E30" s="44">
        <v>0.1699468626588167</v>
      </c>
      <c r="F30" s="44">
        <v>30697200</v>
      </c>
      <c r="G30" s="38" t="s">
        <v>151</v>
      </c>
      <c r="H30" s="36">
        <f t="shared" si="0"/>
        <v>5.7569314078527727E-4</v>
      </c>
      <c r="I30" s="38" t="s">
        <v>157</v>
      </c>
      <c r="K30" s="50" t="s">
        <v>52</v>
      </c>
      <c r="L30" s="59">
        <v>4</v>
      </c>
    </row>
    <row r="31" spans="1:12">
      <c r="A31" s="36">
        <f t="shared" si="1"/>
        <v>29</v>
      </c>
      <c r="B31" s="44">
        <v>12</v>
      </c>
      <c r="C31" s="44">
        <v>4</v>
      </c>
      <c r="D31" s="44">
        <v>8</v>
      </c>
      <c r="E31" s="44">
        <v>0.17134969072233147</v>
      </c>
      <c r="F31" s="44">
        <v>32297600</v>
      </c>
      <c r="G31" s="38" t="s">
        <v>151</v>
      </c>
      <c r="H31" s="36">
        <f t="shared" si="0"/>
        <v>8.8349551244946232E-3</v>
      </c>
      <c r="I31" s="38" t="s">
        <v>157</v>
      </c>
      <c r="K31" s="50"/>
      <c r="L31" s="59"/>
    </row>
    <row r="32" spans="1:12">
      <c r="A32" s="36">
        <f t="shared" si="1"/>
        <v>30</v>
      </c>
      <c r="B32" s="44">
        <v>12</v>
      </c>
      <c r="C32" s="44">
        <v>4</v>
      </c>
      <c r="D32" s="44">
        <v>3</v>
      </c>
      <c r="E32" s="44">
        <v>0.1699468626588167</v>
      </c>
      <c r="F32" s="44">
        <v>30926000</v>
      </c>
      <c r="G32" s="38" t="s">
        <v>151</v>
      </c>
      <c r="H32" s="36">
        <f t="shared" si="0"/>
        <v>5.7569314078527727E-4</v>
      </c>
      <c r="I32" s="38" t="s">
        <v>157</v>
      </c>
      <c r="K32" s="50" t="s">
        <v>53</v>
      </c>
      <c r="L32" s="59">
        <v>0.7</v>
      </c>
    </row>
    <row r="33" spans="5:12">
      <c r="K33" s="50" t="s">
        <v>54</v>
      </c>
      <c r="L33" s="59">
        <v>0.98</v>
      </c>
    </row>
    <row r="34" spans="5:12">
      <c r="H34" s="45" t="s">
        <v>55</v>
      </c>
      <c r="K34" s="50"/>
      <c r="L34" s="59"/>
    </row>
    <row r="35" spans="5:12">
      <c r="E35" s="20" t="s">
        <v>170</v>
      </c>
      <c r="H35" s="63">
        <f>AVERAGE(H3:H32)</f>
        <v>5.2956178142070749E-3</v>
      </c>
      <c r="K35" s="64" t="s">
        <v>56</v>
      </c>
      <c r="L35" s="65">
        <v>50</v>
      </c>
    </row>
    <row r="36" spans="5:12">
      <c r="K36" s="50"/>
      <c r="L36" s="59"/>
    </row>
    <row r="37" spans="5:12">
      <c r="K37" s="50" t="s">
        <v>57</v>
      </c>
      <c r="L37" s="59"/>
    </row>
    <row r="38" spans="5:12">
      <c r="K38" s="68" t="s">
        <v>58</v>
      </c>
      <c r="L38" s="69"/>
    </row>
    <row r="49" spans="4:4">
      <c r="D49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C1" workbookViewId="0">
      <selection activeCell="E33" sqref="E33"/>
    </sheetView>
  </sheetViews>
  <sheetFormatPr defaultRowHeight="16.5"/>
  <cols>
    <col min="4" max="4" width="14" customWidth="1"/>
    <col min="6" max="6" width="14.125" customWidth="1"/>
    <col min="7" max="7" width="31.125" customWidth="1"/>
    <col min="10" max="10" width="53" customWidth="1"/>
    <col min="11" max="11" width="19" customWidth="1"/>
  </cols>
  <sheetData>
    <row r="1" spans="1:11">
      <c r="A1" s="20"/>
      <c r="B1" s="102" t="s">
        <v>107</v>
      </c>
      <c r="C1" s="102"/>
      <c r="D1" s="20"/>
      <c r="E1" s="20"/>
      <c r="F1" s="20"/>
      <c r="G1" s="35"/>
      <c r="H1" s="35"/>
    </row>
    <row r="2" spans="1:11">
      <c r="A2" s="38" t="s">
        <v>108</v>
      </c>
      <c r="B2" s="38" t="s">
        <v>109</v>
      </c>
      <c r="C2" s="38" t="s">
        <v>110</v>
      </c>
      <c r="D2" s="38" t="s">
        <v>111</v>
      </c>
      <c r="E2" s="38" t="s">
        <v>112</v>
      </c>
      <c r="F2" s="38" t="s">
        <v>113</v>
      </c>
      <c r="G2" s="38" t="s">
        <v>114</v>
      </c>
      <c r="H2" s="38" t="s">
        <v>115</v>
      </c>
      <c r="J2" s="37" t="s">
        <v>117</v>
      </c>
      <c r="K2" s="44"/>
    </row>
    <row r="3" spans="1:11">
      <c r="A3" s="36">
        <v>1</v>
      </c>
      <c r="B3" s="36">
        <v>12</v>
      </c>
      <c r="C3" s="36">
        <v>4</v>
      </c>
      <c r="D3" s="36">
        <v>0.17098345100000001</v>
      </c>
      <c r="E3" s="38" t="s">
        <v>106</v>
      </c>
      <c r="F3" s="44">
        <v>32142400</v>
      </c>
      <c r="G3" s="36">
        <f>(D3-$B$63)/$B$63</f>
        <v>6.6786895818751399E-3</v>
      </c>
      <c r="H3" s="38" t="s">
        <v>116</v>
      </c>
      <c r="J3" s="39" t="s">
        <v>118</v>
      </c>
      <c r="K3" s="58">
        <v>100</v>
      </c>
    </row>
    <row r="4" spans="1:11">
      <c r="A4" s="36">
        <f>A3+1</f>
        <v>2</v>
      </c>
      <c r="B4" s="36">
        <v>12</v>
      </c>
      <c r="C4" s="36">
        <v>4</v>
      </c>
      <c r="D4" s="36">
        <v>0.17098345100000001</v>
      </c>
      <c r="E4" s="38" t="s">
        <v>106</v>
      </c>
      <c r="F4" s="44">
        <v>32459200</v>
      </c>
      <c r="G4" s="36">
        <f t="shared" ref="G4:G32" si="0">(D4-$B$63)/$B$63</f>
        <v>6.6786895818751399E-3</v>
      </c>
      <c r="H4" s="38" t="s">
        <v>116</v>
      </c>
      <c r="J4" s="50" t="s">
        <v>119</v>
      </c>
      <c r="K4" s="59">
        <v>30000000</v>
      </c>
    </row>
    <row r="5" spans="1:11">
      <c r="A5" s="36">
        <f t="shared" ref="A5:A32" si="1">A4+1</f>
        <v>3</v>
      </c>
      <c r="B5" s="36">
        <v>12</v>
      </c>
      <c r="C5" s="36">
        <v>4</v>
      </c>
      <c r="D5" s="36">
        <v>0.17098345100000001</v>
      </c>
      <c r="E5" s="38" t="s">
        <v>106</v>
      </c>
      <c r="F5" s="36">
        <v>32215200</v>
      </c>
      <c r="G5" s="36">
        <f t="shared" si="0"/>
        <v>6.6786895818751399E-3</v>
      </c>
      <c r="H5" s="38" t="s">
        <v>116</v>
      </c>
      <c r="J5" s="50" t="s">
        <v>120</v>
      </c>
      <c r="K5" s="79" t="s">
        <v>136</v>
      </c>
    </row>
    <row r="6" spans="1:11">
      <c r="A6" s="36">
        <f t="shared" si="1"/>
        <v>4</v>
      </c>
      <c r="B6" s="36">
        <v>12</v>
      </c>
      <c r="C6" s="36">
        <v>4</v>
      </c>
      <c r="D6" s="36">
        <v>0.17098345100000001</v>
      </c>
      <c r="E6" s="38" t="s">
        <v>106</v>
      </c>
      <c r="F6" s="36">
        <v>33513200</v>
      </c>
      <c r="G6" s="36">
        <f t="shared" si="0"/>
        <v>6.6786895818751399E-3</v>
      </c>
      <c r="H6" s="38" t="s">
        <v>116</v>
      </c>
      <c r="J6" s="50" t="s">
        <v>121</v>
      </c>
      <c r="K6" s="59">
        <v>6</v>
      </c>
    </row>
    <row r="7" spans="1:11">
      <c r="A7" s="36">
        <f t="shared" si="1"/>
        <v>5</v>
      </c>
      <c r="B7" s="36">
        <v>12</v>
      </c>
      <c r="C7" s="36">
        <v>4</v>
      </c>
      <c r="D7" s="36">
        <v>0.17098345100000001</v>
      </c>
      <c r="E7" s="38" t="s">
        <v>106</v>
      </c>
      <c r="F7" s="36">
        <v>31273600</v>
      </c>
      <c r="G7" s="36">
        <f t="shared" si="0"/>
        <v>6.6786895818751399E-3</v>
      </c>
      <c r="H7" s="38" t="s">
        <v>116</v>
      </c>
      <c r="J7" s="50" t="s">
        <v>122</v>
      </c>
      <c r="K7" s="79" t="s">
        <v>123</v>
      </c>
    </row>
    <row r="8" spans="1:11">
      <c r="A8" s="36">
        <f t="shared" si="1"/>
        <v>6</v>
      </c>
      <c r="B8" s="36">
        <v>12</v>
      </c>
      <c r="C8" s="36">
        <v>4</v>
      </c>
      <c r="D8" s="36">
        <v>0.17098345100000001</v>
      </c>
      <c r="E8" s="38" t="s">
        <v>106</v>
      </c>
      <c r="F8" s="36">
        <v>34514800</v>
      </c>
      <c r="G8" s="36">
        <f t="shared" si="0"/>
        <v>6.6786895818751399E-3</v>
      </c>
      <c r="H8" s="38" t="s">
        <v>116</v>
      </c>
      <c r="J8" s="50" t="s">
        <v>124</v>
      </c>
      <c r="K8" s="79" t="s">
        <v>125</v>
      </c>
    </row>
    <row r="9" spans="1:11">
      <c r="A9" s="36">
        <f t="shared" si="1"/>
        <v>7</v>
      </c>
      <c r="B9" s="36">
        <v>12</v>
      </c>
      <c r="C9" s="36">
        <v>4</v>
      </c>
      <c r="D9" s="36">
        <v>0.17098345100000001</v>
      </c>
      <c r="E9" s="38" t="s">
        <v>106</v>
      </c>
      <c r="F9" s="36">
        <v>32340800</v>
      </c>
      <c r="G9" s="36">
        <f t="shared" si="0"/>
        <v>6.6786895818751399E-3</v>
      </c>
      <c r="H9" s="38" t="s">
        <v>116</v>
      </c>
      <c r="J9" s="50" t="s">
        <v>126</v>
      </c>
      <c r="K9" s="79" t="s">
        <v>127</v>
      </c>
    </row>
    <row r="10" spans="1:11">
      <c r="A10" s="36">
        <f t="shared" si="1"/>
        <v>8</v>
      </c>
      <c r="B10" s="36">
        <v>12</v>
      </c>
      <c r="C10" s="36">
        <v>4</v>
      </c>
      <c r="D10" s="36">
        <v>0.17098345100000001</v>
      </c>
      <c r="E10" s="38" t="s">
        <v>106</v>
      </c>
      <c r="F10" s="44">
        <v>32217200</v>
      </c>
      <c r="G10" s="36">
        <f t="shared" si="0"/>
        <v>6.6786895818751399E-3</v>
      </c>
      <c r="H10" s="38" t="s">
        <v>116</v>
      </c>
      <c r="J10" s="50" t="s">
        <v>128</v>
      </c>
      <c r="K10" s="59">
        <v>0.4</v>
      </c>
    </row>
    <row r="11" spans="1:11">
      <c r="A11" s="36">
        <f t="shared" si="1"/>
        <v>9</v>
      </c>
      <c r="B11" s="36">
        <v>12</v>
      </c>
      <c r="C11" s="36">
        <v>4</v>
      </c>
      <c r="D11" s="36">
        <v>0.17098345100000001</v>
      </c>
      <c r="E11" s="38" t="s">
        <v>106</v>
      </c>
      <c r="F11" s="36">
        <v>32122800</v>
      </c>
      <c r="G11" s="36">
        <f t="shared" si="0"/>
        <v>6.6786895818751399E-3</v>
      </c>
      <c r="H11" s="38" t="s">
        <v>116</v>
      </c>
      <c r="J11" s="50"/>
      <c r="K11" s="59"/>
    </row>
    <row r="12" spans="1:11">
      <c r="A12" s="36">
        <f t="shared" si="1"/>
        <v>10</v>
      </c>
      <c r="B12" s="36">
        <v>12</v>
      </c>
      <c r="C12" s="36">
        <v>4</v>
      </c>
      <c r="D12" s="36">
        <v>0.17098345100000001</v>
      </c>
      <c r="E12" s="38" t="s">
        <v>106</v>
      </c>
      <c r="F12" s="36">
        <v>31738800</v>
      </c>
      <c r="G12" s="36">
        <f t="shared" si="0"/>
        <v>6.6786895818751399E-3</v>
      </c>
      <c r="H12" s="38" t="s">
        <v>116</v>
      </c>
      <c r="J12" s="50"/>
      <c r="K12" s="59"/>
    </row>
    <row r="13" spans="1:11">
      <c r="A13" s="36">
        <f t="shared" si="1"/>
        <v>11</v>
      </c>
      <c r="B13" s="36">
        <v>12</v>
      </c>
      <c r="C13" s="36">
        <v>4</v>
      </c>
      <c r="D13" s="36">
        <v>0.17098345100000001</v>
      </c>
      <c r="E13" s="38" t="s">
        <v>106</v>
      </c>
      <c r="F13" s="36">
        <v>32837200</v>
      </c>
      <c r="G13" s="36">
        <f t="shared" si="0"/>
        <v>6.6786895818751399E-3</v>
      </c>
      <c r="H13" s="38" t="s">
        <v>116</v>
      </c>
      <c r="J13" s="50"/>
      <c r="K13" s="59"/>
    </row>
    <row r="14" spans="1:11">
      <c r="A14" s="36">
        <f t="shared" si="1"/>
        <v>12</v>
      </c>
      <c r="B14" s="36">
        <v>12</v>
      </c>
      <c r="C14" s="36">
        <v>4</v>
      </c>
      <c r="D14" s="36">
        <v>0.17098345100000001</v>
      </c>
      <c r="E14" s="38" t="s">
        <v>106</v>
      </c>
      <c r="F14" s="36">
        <v>32848400</v>
      </c>
      <c r="G14" s="36">
        <f t="shared" si="0"/>
        <v>6.6786895818751399E-3</v>
      </c>
      <c r="H14" s="38" t="s">
        <v>116</v>
      </c>
      <c r="J14" s="50" t="s">
        <v>129</v>
      </c>
      <c r="K14" s="59"/>
    </row>
    <row r="15" spans="1:11">
      <c r="A15" s="36">
        <f t="shared" si="1"/>
        <v>13</v>
      </c>
      <c r="B15" s="36">
        <v>12</v>
      </c>
      <c r="C15" s="36">
        <v>4</v>
      </c>
      <c r="D15" s="36">
        <v>0.17098345100000001</v>
      </c>
      <c r="E15" s="38" t="s">
        <v>106</v>
      </c>
      <c r="F15" s="36">
        <v>33594800</v>
      </c>
      <c r="G15" s="36">
        <f t="shared" si="0"/>
        <v>6.6786895818751399E-3</v>
      </c>
      <c r="H15" s="38" t="s">
        <v>116</v>
      </c>
      <c r="J15" s="50" t="s">
        <v>130</v>
      </c>
      <c r="K15" s="59" t="s">
        <v>131</v>
      </c>
    </row>
    <row r="16" spans="1:11">
      <c r="A16" s="36">
        <f t="shared" si="1"/>
        <v>14</v>
      </c>
      <c r="B16" s="36">
        <v>12</v>
      </c>
      <c r="C16" s="36">
        <v>4</v>
      </c>
      <c r="D16" s="36">
        <v>0.17098345100000001</v>
      </c>
      <c r="E16" s="38" t="s">
        <v>106</v>
      </c>
      <c r="F16" s="36">
        <v>34375200</v>
      </c>
      <c r="G16" s="36">
        <f t="shared" si="0"/>
        <v>6.6786895818751399E-3</v>
      </c>
      <c r="H16" s="38" t="s">
        <v>116</v>
      </c>
      <c r="J16" s="50" t="s">
        <v>132</v>
      </c>
      <c r="K16" s="59">
        <v>100</v>
      </c>
    </row>
    <row r="17" spans="1:11">
      <c r="A17" s="36">
        <f t="shared" si="1"/>
        <v>15</v>
      </c>
      <c r="B17" s="36">
        <v>12</v>
      </c>
      <c r="C17" s="36">
        <v>4</v>
      </c>
      <c r="D17" s="36">
        <v>0.17098345100000001</v>
      </c>
      <c r="E17" s="38" t="s">
        <v>106</v>
      </c>
      <c r="F17" s="44">
        <v>30837200</v>
      </c>
      <c r="G17" s="36">
        <f t="shared" si="0"/>
        <v>6.6786895818751399E-3</v>
      </c>
      <c r="H17" s="38" t="s">
        <v>116</v>
      </c>
      <c r="J17" s="52"/>
      <c r="K17" s="48"/>
    </row>
    <row r="18" spans="1:11">
      <c r="A18" s="36">
        <f t="shared" si="1"/>
        <v>16</v>
      </c>
      <c r="B18" s="36">
        <v>12</v>
      </c>
      <c r="C18" s="36">
        <v>4</v>
      </c>
      <c r="D18" s="36">
        <v>0.17098345100000001</v>
      </c>
      <c r="E18" s="38" t="s">
        <v>106</v>
      </c>
      <c r="F18" s="36">
        <v>30008800</v>
      </c>
      <c r="G18" s="36">
        <f t="shared" si="0"/>
        <v>6.6786895818751399E-3</v>
      </c>
      <c r="H18" s="38" t="s">
        <v>116</v>
      </c>
      <c r="J18" s="50"/>
      <c r="K18" s="59"/>
    </row>
    <row r="19" spans="1:11">
      <c r="A19" s="36">
        <f t="shared" si="1"/>
        <v>17</v>
      </c>
      <c r="B19" s="36">
        <v>12</v>
      </c>
      <c r="C19" s="36">
        <v>4</v>
      </c>
      <c r="D19" s="36">
        <v>0.17098345100000001</v>
      </c>
      <c r="E19" s="38" t="s">
        <v>106</v>
      </c>
      <c r="F19" s="36">
        <v>33587600</v>
      </c>
      <c r="G19" s="36">
        <f t="shared" si="0"/>
        <v>6.6786895818751399E-3</v>
      </c>
      <c r="H19" s="38" t="s">
        <v>116</v>
      </c>
      <c r="J19" s="50"/>
      <c r="K19" s="59"/>
    </row>
    <row r="20" spans="1:11">
      <c r="A20" s="36">
        <f t="shared" si="1"/>
        <v>18</v>
      </c>
      <c r="B20" s="36">
        <v>12</v>
      </c>
      <c r="C20" s="36">
        <v>4</v>
      </c>
      <c r="D20" s="36">
        <v>0.17098345100000001</v>
      </c>
      <c r="E20" s="38" t="s">
        <v>106</v>
      </c>
      <c r="F20" s="36">
        <v>33385600</v>
      </c>
      <c r="G20" s="36">
        <f t="shared" si="0"/>
        <v>6.6786895818751399E-3</v>
      </c>
      <c r="H20" s="38" t="s">
        <v>116</v>
      </c>
      <c r="J20" s="50"/>
      <c r="K20" s="59"/>
    </row>
    <row r="21" spans="1:11">
      <c r="A21" s="36">
        <f t="shared" si="1"/>
        <v>19</v>
      </c>
      <c r="B21" s="36">
        <v>12</v>
      </c>
      <c r="C21" s="36">
        <v>4</v>
      </c>
      <c r="D21" s="36">
        <v>0.17098345100000001</v>
      </c>
      <c r="E21" s="38" t="s">
        <v>106</v>
      </c>
      <c r="F21" s="36">
        <v>33407600</v>
      </c>
      <c r="G21" s="36">
        <f t="shared" si="0"/>
        <v>6.6786895818751399E-3</v>
      </c>
      <c r="H21" s="38" t="s">
        <v>116</v>
      </c>
      <c r="J21" s="50" t="s">
        <v>133</v>
      </c>
      <c r="K21" s="59"/>
    </row>
    <row r="22" spans="1:11">
      <c r="A22" s="36">
        <f t="shared" si="1"/>
        <v>20</v>
      </c>
      <c r="B22" s="36">
        <v>12</v>
      </c>
      <c r="C22" s="36">
        <v>4</v>
      </c>
      <c r="D22" s="36">
        <v>0.17098345100000001</v>
      </c>
      <c r="E22" s="38" t="s">
        <v>106</v>
      </c>
      <c r="F22" s="36">
        <v>33382400</v>
      </c>
      <c r="G22" s="36">
        <f t="shared" si="0"/>
        <v>6.6786895818751399E-3</v>
      </c>
      <c r="H22" s="38" t="s">
        <v>116</v>
      </c>
      <c r="J22" s="50" t="s">
        <v>134</v>
      </c>
      <c r="K22" s="59">
        <v>200</v>
      </c>
    </row>
    <row r="23" spans="1:11">
      <c r="A23" s="36">
        <f t="shared" si="1"/>
        <v>21</v>
      </c>
      <c r="B23" s="36">
        <v>12</v>
      </c>
      <c r="C23" s="36">
        <v>4</v>
      </c>
      <c r="D23" s="36">
        <v>0.17098345100000001</v>
      </c>
      <c r="E23" s="38" t="s">
        <v>106</v>
      </c>
      <c r="F23" s="36">
        <v>33604800</v>
      </c>
      <c r="G23" s="36">
        <f t="shared" si="0"/>
        <v>6.6786895818751399E-3</v>
      </c>
      <c r="H23" s="38" t="s">
        <v>116</v>
      </c>
      <c r="J23" s="68" t="s">
        <v>135</v>
      </c>
      <c r="K23" s="69">
        <v>3</v>
      </c>
    </row>
    <row r="24" spans="1:11">
      <c r="A24" s="36">
        <f t="shared" si="1"/>
        <v>22</v>
      </c>
      <c r="B24" s="36">
        <v>12</v>
      </c>
      <c r="C24" s="36">
        <v>4</v>
      </c>
      <c r="D24" s="36">
        <v>0.17098345100000001</v>
      </c>
      <c r="E24" s="38" t="s">
        <v>106</v>
      </c>
      <c r="F24" s="36">
        <v>30328000</v>
      </c>
      <c r="G24" s="36">
        <f t="shared" si="0"/>
        <v>6.6786895818751399E-3</v>
      </c>
      <c r="H24" s="38" t="s">
        <v>116</v>
      </c>
    </row>
    <row r="25" spans="1:11">
      <c r="A25" s="36">
        <f t="shared" si="1"/>
        <v>23</v>
      </c>
      <c r="B25" s="36">
        <v>12</v>
      </c>
      <c r="C25" s="36">
        <v>4</v>
      </c>
      <c r="D25" s="36">
        <v>0.17098345100000001</v>
      </c>
      <c r="E25" s="38" t="s">
        <v>106</v>
      </c>
      <c r="F25" s="36">
        <v>33578000</v>
      </c>
      <c r="G25" s="36">
        <f t="shared" si="0"/>
        <v>6.6786895818751399E-3</v>
      </c>
      <c r="H25" s="38" t="s">
        <v>116</v>
      </c>
    </row>
    <row r="26" spans="1:11">
      <c r="A26" s="36">
        <f t="shared" si="1"/>
        <v>24</v>
      </c>
      <c r="B26" s="36">
        <v>12</v>
      </c>
      <c r="C26" s="36">
        <v>4</v>
      </c>
      <c r="D26" s="36">
        <v>0.17098345100000001</v>
      </c>
      <c r="E26" s="38" t="s">
        <v>106</v>
      </c>
      <c r="F26" s="36">
        <v>33162000</v>
      </c>
      <c r="G26" s="36">
        <f t="shared" si="0"/>
        <v>6.6786895818751399E-3</v>
      </c>
      <c r="H26" s="38" t="s">
        <v>116</v>
      </c>
    </row>
    <row r="27" spans="1:11">
      <c r="A27" s="36">
        <f t="shared" si="1"/>
        <v>25</v>
      </c>
      <c r="B27" s="36">
        <v>12</v>
      </c>
      <c r="C27" s="36">
        <v>4</v>
      </c>
      <c r="D27" s="36">
        <v>0.17098345100000001</v>
      </c>
      <c r="E27" s="38" t="s">
        <v>106</v>
      </c>
      <c r="F27" s="36">
        <v>33307600</v>
      </c>
      <c r="G27" s="36">
        <f t="shared" si="0"/>
        <v>6.6786895818751399E-3</v>
      </c>
      <c r="H27" s="38" t="s">
        <v>116</v>
      </c>
    </row>
    <row r="28" spans="1:11">
      <c r="A28" s="36">
        <f t="shared" si="1"/>
        <v>26</v>
      </c>
      <c r="B28" s="36">
        <v>12</v>
      </c>
      <c r="C28" s="36">
        <v>4</v>
      </c>
      <c r="D28" s="36">
        <v>0.17098345100000001</v>
      </c>
      <c r="E28" s="38" t="s">
        <v>106</v>
      </c>
      <c r="F28" s="36">
        <v>34395200</v>
      </c>
      <c r="G28" s="36">
        <f t="shared" si="0"/>
        <v>6.6786895818751399E-3</v>
      </c>
      <c r="H28" s="38" t="s">
        <v>116</v>
      </c>
    </row>
    <row r="29" spans="1:11">
      <c r="A29" s="36">
        <f t="shared" si="1"/>
        <v>27</v>
      </c>
      <c r="B29" s="36">
        <v>12</v>
      </c>
      <c r="C29" s="36">
        <v>4</v>
      </c>
      <c r="D29" s="36">
        <v>0.17098345100000001</v>
      </c>
      <c r="E29" s="38" t="s">
        <v>106</v>
      </c>
      <c r="F29" s="36">
        <v>32242000</v>
      </c>
      <c r="G29" s="36">
        <f t="shared" si="0"/>
        <v>6.6786895818751399E-3</v>
      </c>
      <c r="H29" s="38" t="s">
        <v>116</v>
      </c>
    </row>
    <row r="30" spans="1:11">
      <c r="A30" s="36">
        <f t="shared" si="1"/>
        <v>28</v>
      </c>
      <c r="B30" s="36">
        <v>12</v>
      </c>
      <c r="C30" s="36">
        <v>4</v>
      </c>
      <c r="D30" s="36">
        <v>0.17098345100000001</v>
      </c>
      <c r="E30" s="38" t="s">
        <v>106</v>
      </c>
      <c r="F30" s="36">
        <v>31035600</v>
      </c>
      <c r="G30" s="36">
        <f t="shared" si="0"/>
        <v>6.6786895818751399E-3</v>
      </c>
      <c r="H30" s="38" t="s">
        <v>116</v>
      </c>
    </row>
    <row r="31" spans="1:11">
      <c r="A31" s="36">
        <f t="shared" si="1"/>
        <v>29</v>
      </c>
      <c r="B31" s="36">
        <v>12</v>
      </c>
      <c r="C31" s="36">
        <v>4</v>
      </c>
      <c r="D31" s="36">
        <v>0.17098345100000001</v>
      </c>
      <c r="E31" s="38" t="s">
        <v>106</v>
      </c>
      <c r="F31" s="36">
        <v>32127200</v>
      </c>
      <c r="G31" s="36">
        <f t="shared" si="0"/>
        <v>6.6786895818751399E-3</v>
      </c>
      <c r="H31" s="38" t="s">
        <v>116</v>
      </c>
    </row>
    <row r="32" spans="1:11">
      <c r="A32" s="36">
        <f t="shared" si="1"/>
        <v>30</v>
      </c>
      <c r="B32" s="36">
        <v>12</v>
      </c>
      <c r="C32" s="36">
        <v>4</v>
      </c>
      <c r="D32" s="36">
        <v>0.17098345100000001</v>
      </c>
      <c r="E32" s="38" t="s">
        <v>106</v>
      </c>
      <c r="F32" s="36">
        <v>33136000</v>
      </c>
      <c r="G32" s="36">
        <f t="shared" si="0"/>
        <v>6.6786895818751399E-3</v>
      </c>
      <c r="H32" s="38" t="s">
        <v>116</v>
      </c>
    </row>
    <row r="35" spans="4:7">
      <c r="G35" s="45" t="s">
        <v>55</v>
      </c>
    </row>
    <row r="36" spans="4:7">
      <c r="D36" s="20" t="s">
        <v>137</v>
      </c>
      <c r="G36" s="63">
        <f>AVERAGE(G4:G33)</f>
        <v>6.6786895818751442E-3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C1" workbookViewId="0">
      <selection activeCell="F37" sqref="F37"/>
    </sheetView>
  </sheetViews>
  <sheetFormatPr defaultRowHeight="16.5"/>
  <cols>
    <col min="4" max="4" width="14" customWidth="1"/>
    <col min="6" max="6" width="14.125" customWidth="1"/>
    <col min="7" max="7" width="31.125" customWidth="1"/>
    <col min="10" max="10" width="53" customWidth="1"/>
    <col min="11" max="11" width="19" customWidth="1"/>
  </cols>
  <sheetData>
    <row r="1" spans="1:11">
      <c r="A1" s="20"/>
      <c r="B1" s="102" t="s">
        <v>25</v>
      </c>
      <c r="C1" s="102"/>
      <c r="D1" s="20"/>
      <c r="E1" s="20"/>
      <c r="F1" s="20"/>
      <c r="G1" s="90"/>
      <c r="H1" s="90"/>
    </row>
    <row r="2" spans="1:11">
      <c r="A2" s="38" t="s">
        <v>27</v>
      </c>
      <c r="B2" s="38" t="s">
        <v>28</v>
      </c>
      <c r="C2" s="38" t="s">
        <v>29</v>
      </c>
      <c r="D2" s="38" t="s">
        <v>111</v>
      </c>
      <c r="E2" s="38" t="s">
        <v>112</v>
      </c>
      <c r="F2" s="38" t="s">
        <v>32</v>
      </c>
      <c r="G2" s="38" t="s">
        <v>114</v>
      </c>
      <c r="H2" s="38" t="s">
        <v>35</v>
      </c>
      <c r="J2" s="37" t="s">
        <v>117</v>
      </c>
      <c r="K2" s="44"/>
    </row>
    <row r="3" spans="1:11">
      <c r="A3" s="36">
        <v>1</v>
      </c>
      <c r="B3" s="55">
        <v>12</v>
      </c>
      <c r="C3" s="55">
        <v>4</v>
      </c>
      <c r="D3" s="36">
        <v>0.17113401088225599</v>
      </c>
      <c r="E3" s="38" t="s">
        <v>61</v>
      </c>
      <c r="F3" s="44">
        <v>35527200</v>
      </c>
      <c r="G3" s="36">
        <f>(D3-$B$63)/$B$63</f>
        <v>7.5651228833825265E-3</v>
      </c>
      <c r="H3" s="38" t="s">
        <v>63</v>
      </c>
      <c r="J3" s="39" t="s">
        <v>118</v>
      </c>
      <c r="K3" s="58">
        <v>100</v>
      </c>
    </row>
    <row r="4" spans="1:11">
      <c r="A4" s="36">
        <f>A3+1</f>
        <v>2</v>
      </c>
      <c r="B4" s="93">
        <v>12</v>
      </c>
      <c r="C4" s="93">
        <v>4</v>
      </c>
      <c r="D4" s="36">
        <v>0.17113401088225599</v>
      </c>
      <c r="E4" s="38" t="s">
        <v>61</v>
      </c>
      <c r="F4" s="44">
        <v>34026000</v>
      </c>
      <c r="G4" s="36">
        <f t="shared" ref="G4:G32" si="0">(D4-$B$63)/$B$63</f>
        <v>7.5651228833825265E-3</v>
      </c>
      <c r="H4" s="38" t="s">
        <v>63</v>
      </c>
      <c r="J4" s="50" t="s">
        <v>38</v>
      </c>
      <c r="K4" s="59">
        <v>30000000</v>
      </c>
    </row>
    <row r="5" spans="1:11">
      <c r="A5" s="36">
        <f t="shared" ref="A5:A32" si="1">A4+1</f>
        <v>3</v>
      </c>
      <c r="B5" s="92">
        <v>12</v>
      </c>
      <c r="C5" s="54">
        <v>4</v>
      </c>
      <c r="D5" s="36">
        <v>0.17113401088225599</v>
      </c>
      <c r="E5" s="38" t="s">
        <v>61</v>
      </c>
      <c r="F5" s="36">
        <v>31338800</v>
      </c>
      <c r="G5" s="36">
        <f t="shared" si="0"/>
        <v>7.5651228833825265E-3</v>
      </c>
      <c r="H5" s="38" t="s">
        <v>63</v>
      </c>
      <c r="J5" s="50" t="s">
        <v>120</v>
      </c>
      <c r="K5" s="79" t="s">
        <v>136</v>
      </c>
    </row>
    <row r="6" spans="1:11">
      <c r="A6" s="36">
        <f t="shared" si="1"/>
        <v>4</v>
      </c>
      <c r="B6" s="54">
        <v>12</v>
      </c>
      <c r="C6" s="54">
        <v>4</v>
      </c>
      <c r="D6" s="36">
        <v>0.17113401088225599</v>
      </c>
      <c r="E6" s="38" t="s">
        <v>61</v>
      </c>
      <c r="F6" s="36">
        <v>31904000</v>
      </c>
      <c r="G6" s="36">
        <f t="shared" si="0"/>
        <v>7.5651228833825265E-3</v>
      </c>
      <c r="H6" s="38" t="s">
        <v>63</v>
      </c>
      <c r="J6" s="50" t="s">
        <v>121</v>
      </c>
      <c r="K6" s="59">
        <v>6</v>
      </c>
    </row>
    <row r="7" spans="1:11">
      <c r="A7" s="36">
        <f t="shared" si="1"/>
        <v>5</v>
      </c>
      <c r="B7" s="55">
        <v>12</v>
      </c>
      <c r="C7" s="55">
        <v>4</v>
      </c>
      <c r="D7" s="36">
        <v>0.17113401088225599</v>
      </c>
      <c r="E7" s="38" t="s">
        <v>61</v>
      </c>
      <c r="F7" s="36">
        <v>31986400</v>
      </c>
      <c r="G7" s="36">
        <f t="shared" si="0"/>
        <v>7.5651228833825265E-3</v>
      </c>
      <c r="H7" s="38" t="s">
        <v>63</v>
      </c>
      <c r="J7" s="50" t="s">
        <v>122</v>
      </c>
      <c r="K7" s="79" t="s">
        <v>123</v>
      </c>
    </row>
    <row r="8" spans="1:11">
      <c r="A8" s="36">
        <f t="shared" si="1"/>
        <v>6</v>
      </c>
      <c r="B8" s="55">
        <v>12</v>
      </c>
      <c r="C8" s="55">
        <v>4</v>
      </c>
      <c r="D8" s="36">
        <v>0.17113401088225599</v>
      </c>
      <c r="E8" s="38" t="s">
        <v>61</v>
      </c>
      <c r="F8" s="36">
        <v>34898400</v>
      </c>
      <c r="G8" s="36">
        <f t="shared" si="0"/>
        <v>7.5651228833825265E-3</v>
      </c>
      <c r="H8" s="38" t="s">
        <v>63</v>
      </c>
      <c r="J8" s="50" t="s">
        <v>124</v>
      </c>
      <c r="K8" s="79" t="s">
        <v>125</v>
      </c>
    </row>
    <row r="9" spans="1:11">
      <c r="A9" s="36">
        <f t="shared" si="1"/>
        <v>7</v>
      </c>
      <c r="B9" s="93">
        <v>12</v>
      </c>
      <c r="C9" s="93">
        <v>4</v>
      </c>
      <c r="D9" s="36">
        <v>0.17113401088225599</v>
      </c>
      <c r="E9" s="38" t="s">
        <v>61</v>
      </c>
      <c r="F9" s="36">
        <v>35061200</v>
      </c>
      <c r="G9" s="36">
        <f t="shared" si="0"/>
        <v>7.5651228833825265E-3</v>
      </c>
      <c r="H9" s="38" t="s">
        <v>63</v>
      </c>
      <c r="J9" s="50" t="s">
        <v>126</v>
      </c>
      <c r="K9" s="79" t="s">
        <v>127</v>
      </c>
    </row>
    <row r="10" spans="1:11">
      <c r="A10" s="36">
        <f t="shared" si="1"/>
        <v>8</v>
      </c>
      <c r="B10" s="92">
        <v>12</v>
      </c>
      <c r="C10" s="54">
        <v>4</v>
      </c>
      <c r="D10" s="36">
        <v>0.17113401088225599</v>
      </c>
      <c r="E10" s="38" t="s">
        <v>61</v>
      </c>
      <c r="F10" s="44">
        <v>34302800</v>
      </c>
      <c r="G10" s="36">
        <f t="shared" si="0"/>
        <v>7.5651228833825265E-3</v>
      </c>
      <c r="H10" s="38" t="s">
        <v>63</v>
      </c>
      <c r="J10" s="50" t="s">
        <v>128</v>
      </c>
      <c r="K10" s="59">
        <v>0.4</v>
      </c>
    </row>
    <row r="11" spans="1:11">
      <c r="A11" s="36">
        <f t="shared" si="1"/>
        <v>9</v>
      </c>
      <c r="B11" s="54">
        <v>12</v>
      </c>
      <c r="C11" s="54">
        <v>4</v>
      </c>
      <c r="D11" s="36">
        <v>0.17113401088225599</v>
      </c>
      <c r="E11" s="38" t="s">
        <v>61</v>
      </c>
      <c r="F11" s="36">
        <v>33445200</v>
      </c>
      <c r="G11" s="36">
        <f t="shared" si="0"/>
        <v>7.5651228833825265E-3</v>
      </c>
      <c r="H11" s="38" t="s">
        <v>63</v>
      </c>
      <c r="J11" s="50"/>
      <c r="K11" s="59"/>
    </row>
    <row r="12" spans="1:11">
      <c r="A12" s="36">
        <f t="shared" si="1"/>
        <v>10</v>
      </c>
      <c r="B12" s="55">
        <v>12</v>
      </c>
      <c r="C12" s="55">
        <v>4</v>
      </c>
      <c r="D12" s="36">
        <v>0.17113401088225599</v>
      </c>
      <c r="E12" s="38" t="s">
        <v>61</v>
      </c>
      <c r="F12" s="36">
        <v>32647200</v>
      </c>
      <c r="G12" s="36">
        <f t="shared" si="0"/>
        <v>7.5651228833825265E-3</v>
      </c>
      <c r="H12" s="38" t="s">
        <v>63</v>
      </c>
      <c r="J12" s="50"/>
      <c r="K12" s="59"/>
    </row>
    <row r="13" spans="1:11">
      <c r="A13" s="36">
        <f t="shared" si="1"/>
        <v>11</v>
      </c>
      <c r="B13" s="55">
        <v>12</v>
      </c>
      <c r="C13" s="55">
        <v>4</v>
      </c>
      <c r="D13" s="36">
        <v>0.17113401088225599</v>
      </c>
      <c r="E13" s="38" t="s">
        <v>61</v>
      </c>
      <c r="F13" s="36">
        <v>33131200</v>
      </c>
      <c r="G13" s="36">
        <f t="shared" si="0"/>
        <v>7.5651228833825265E-3</v>
      </c>
      <c r="H13" s="38" t="s">
        <v>63</v>
      </c>
      <c r="J13" s="50"/>
      <c r="K13" s="59"/>
    </row>
    <row r="14" spans="1:11">
      <c r="A14" s="36">
        <f t="shared" si="1"/>
        <v>12</v>
      </c>
      <c r="B14" s="93">
        <v>12</v>
      </c>
      <c r="C14" s="93">
        <v>4</v>
      </c>
      <c r="D14" s="36">
        <v>0.17113401088225599</v>
      </c>
      <c r="E14" s="38" t="s">
        <v>61</v>
      </c>
      <c r="F14" s="36">
        <v>32521600</v>
      </c>
      <c r="G14" s="36">
        <f t="shared" si="0"/>
        <v>7.5651228833825265E-3</v>
      </c>
      <c r="H14" s="38" t="s">
        <v>63</v>
      </c>
      <c r="J14" s="50" t="s">
        <v>129</v>
      </c>
      <c r="K14" s="59"/>
    </row>
    <row r="15" spans="1:11">
      <c r="A15" s="36">
        <f t="shared" si="1"/>
        <v>13</v>
      </c>
      <c r="B15" s="92">
        <v>12</v>
      </c>
      <c r="C15" s="54">
        <v>4</v>
      </c>
      <c r="D15" s="36">
        <v>0.17113401088225599</v>
      </c>
      <c r="E15" s="38" t="s">
        <v>61</v>
      </c>
      <c r="F15" s="36">
        <v>30512400</v>
      </c>
      <c r="G15" s="36">
        <f t="shared" si="0"/>
        <v>7.5651228833825265E-3</v>
      </c>
      <c r="H15" s="38" t="s">
        <v>63</v>
      </c>
      <c r="J15" s="50" t="s">
        <v>39</v>
      </c>
      <c r="K15" s="59" t="s">
        <v>131</v>
      </c>
    </row>
    <row r="16" spans="1:11">
      <c r="A16" s="36">
        <f t="shared" si="1"/>
        <v>14</v>
      </c>
      <c r="B16" s="54">
        <v>12</v>
      </c>
      <c r="C16" s="54">
        <v>4</v>
      </c>
      <c r="D16" s="36">
        <v>0.17113401088225599</v>
      </c>
      <c r="E16" s="38" t="s">
        <v>61</v>
      </c>
      <c r="F16" s="36">
        <v>32482800</v>
      </c>
      <c r="G16" s="36">
        <f t="shared" si="0"/>
        <v>7.5651228833825265E-3</v>
      </c>
      <c r="H16" s="38" t="s">
        <v>63</v>
      </c>
      <c r="J16" s="50" t="s">
        <v>132</v>
      </c>
      <c r="K16" s="59">
        <v>100</v>
      </c>
    </row>
    <row r="17" spans="1:11">
      <c r="A17" s="36">
        <f t="shared" si="1"/>
        <v>15</v>
      </c>
      <c r="B17" s="55">
        <v>12</v>
      </c>
      <c r="C17" s="55">
        <v>4</v>
      </c>
      <c r="D17" s="36">
        <v>0.17113401088225599</v>
      </c>
      <c r="E17" s="38" t="s">
        <v>61</v>
      </c>
      <c r="F17" s="44">
        <v>31392800</v>
      </c>
      <c r="G17" s="36">
        <f t="shared" si="0"/>
        <v>7.5651228833825265E-3</v>
      </c>
      <c r="H17" s="38" t="s">
        <v>63</v>
      </c>
      <c r="J17" s="52"/>
      <c r="K17" s="48"/>
    </row>
    <row r="18" spans="1:11">
      <c r="A18" s="36">
        <f t="shared" si="1"/>
        <v>16</v>
      </c>
      <c r="B18" s="55">
        <v>12</v>
      </c>
      <c r="C18" s="55">
        <v>4</v>
      </c>
      <c r="D18" s="36">
        <v>0.17113401088225599</v>
      </c>
      <c r="E18" s="38" t="s">
        <v>61</v>
      </c>
      <c r="F18" s="36">
        <v>34936400</v>
      </c>
      <c r="G18" s="36">
        <f t="shared" si="0"/>
        <v>7.5651228833825265E-3</v>
      </c>
      <c r="H18" s="38" t="s">
        <v>63</v>
      </c>
      <c r="J18" s="50"/>
      <c r="K18" s="59"/>
    </row>
    <row r="19" spans="1:11">
      <c r="A19" s="36">
        <f t="shared" si="1"/>
        <v>17</v>
      </c>
      <c r="B19" s="55">
        <v>12</v>
      </c>
      <c r="C19" s="55">
        <v>4</v>
      </c>
      <c r="D19" s="36">
        <v>0.17113401088225599</v>
      </c>
      <c r="E19" s="38" t="s">
        <v>61</v>
      </c>
      <c r="F19" s="36">
        <v>31133600</v>
      </c>
      <c r="G19" s="36">
        <f t="shared" si="0"/>
        <v>7.5651228833825265E-3</v>
      </c>
      <c r="H19" s="38" t="s">
        <v>63</v>
      </c>
      <c r="J19" s="50"/>
      <c r="K19" s="59"/>
    </row>
    <row r="20" spans="1:11">
      <c r="A20" s="36">
        <f t="shared" si="1"/>
        <v>18</v>
      </c>
      <c r="B20" s="93">
        <v>12</v>
      </c>
      <c r="C20" s="93">
        <v>4</v>
      </c>
      <c r="D20" s="36">
        <v>0.17113401088225599</v>
      </c>
      <c r="E20" s="38" t="s">
        <v>61</v>
      </c>
      <c r="F20" s="36">
        <v>31735600</v>
      </c>
      <c r="G20" s="36">
        <f t="shared" si="0"/>
        <v>7.5651228833825265E-3</v>
      </c>
      <c r="H20" s="38" t="s">
        <v>63</v>
      </c>
      <c r="J20" s="50"/>
      <c r="K20" s="59"/>
    </row>
    <row r="21" spans="1:11">
      <c r="A21" s="36">
        <f t="shared" si="1"/>
        <v>19</v>
      </c>
      <c r="B21" s="92">
        <v>12</v>
      </c>
      <c r="C21" s="54">
        <v>4</v>
      </c>
      <c r="D21" s="36">
        <v>0.17113401088225599</v>
      </c>
      <c r="E21" s="38" t="s">
        <v>61</v>
      </c>
      <c r="F21" s="36">
        <v>30445200</v>
      </c>
      <c r="G21" s="36">
        <f t="shared" si="0"/>
        <v>7.5651228833825265E-3</v>
      </c>
      <c r="H21" s="38" t="s">
        <v>63</v>
      </c>
      <c r="J21" s="50" t="s">
        <v>133</v>
      </c>
      <c r="K21" s="59"/>
    </row>
    <row r="22" spans="1:11">
      <c r="A22" s="36">
        <f t="shared" si="1"/>
        <v>20</v>
      </c>
      <c r="B22" s="55">
        <v>12</v>
      </c>
      <c r="C22" s="55">
        <v>4</v>
      </c>
      <c r="D22" s="36">
        <v>0.17113401088225599</v>
      </c>
      <c r="E22" s="38" t="s">
        <v>61</v>
      </c>
      <c r="F22" s="36">
        <v>31096400</v>
      </c>
      <c r="G22" s="36">
        <f t="shared" si="0"/>
        <v>7.5651228833825265E-3</v>
      </c>
      <c r="H22" s="38" t="s">
        <v>63</v>
      </c>
      <c r="J22" s="50" t="s">
        <v>37</v>
      </c>
      <c r="K22" s="59">
        <v>1000</v>
      </c>
    </row>
    <row r="23" spans="1:11">
      <c r="A23" s="36">
        <f t="shared" si="1"/>
        <v>21</v>
      </c>
      <c r="B23" s="55">
        <v>12</v>
      </c>
      <c r="C23" s="55">
        <v>4</v>
      </c>
      <c r="D23" s="36">
        <v>0.17113401088225599</v>
      </c>
      <c r="E23" s="38" t="s">
        <v>61</v>
      </c>
      <c r="F23" s="36">
        <v>30780000</v>
      </c>
      <c r="G23" s="36">
        <f t="shared" si="0"/>
        <v>7.5651228833825265E-3</v>
      </c>
      <c r="H23" s="38" t="s">
        <v>63</v>
      </c>
      <c r="J23" s="68" t="s">
        <v>135</v>
      </c>
      <c r="K23" s="69">
        <v>3</v>
      </c>
    </row>
    <row r="24" spans="1:11">
      <c r="A24" s="36">
        <f t="shared" si="1"/>
        <v>22</v>
      </c>
      <c r="B24" s="93">
        <v>12</v>
      </c>
      <c r="C24" s="93">
        <v>4</v>
      </c>
      <c r="D24" s="36">
        <v>0.17113401088225599</v>
      </c>
      <c r="E24" s="38" t="s">
        <v>61</v>
      </c>
      <c r="F24" s="36">
        <v>31060800</v>
      </c>
      <c r="G24" s="36">
        <f t="shared" si="0"/>
        <v>7.5651228833825265E-3</v>
      </c>
      <c r="H24" s="38" t="s">
        <v>63</v>
      </c>
    </row>
    <row r="25" spans="1:11">
      <c r="A25" s="36">
        <f t="shared" si="1"/>
        <v>23</v>
      </c>
      <c r="B25" s="92">
        <v>12</v>
      </c>
      <c r="C25" s="54">
        <v>4</v>
      </c>
      <c r="D25" s="36">
        <v>0.17113401088225599</v>
      </c>
      <c r="E25" s="38" t="s">
        <v>61</v>
      </c>
      <c r="F25" s="36">
        <v>31373200</v>
      </c>
      <c r="G25" s="36">
        <f t="shared" si="0"/>
        <v>7.5651228833825265E-3</v>
      </c>
      <c r="H25" s="38" t="s">
        <v>63</v>
      </c>
    </row>
    <row r="26" spans="1:11">
      <c r="A26" s="36">
        <f t="shared" si="1"/>
        <v>24</v>
      </c>
      <c r="B26" s="54">
        <v>12</v>
      </c>
      <c r="C26" s="54">
        <v>4</v>
      </c>
      <c r="D26" s="36">
        <v>0.17113401088225599</v>
      </c>
      <c r="E26" s="38" t="s">
        <v>61</v>
      </c>
      <c r="F26" s="36">
        <v>30546800</v>
      </c>
      <c r="G26" s="36">
        <f t="shared" si="0"/>
        <v>7.5651228833825265E-3</v>
      </c>
      <c r="H26" s="38" t="s">
        <v>63</v>
      </c>
    </row>
    <row r="27" spans="1:11">
      <c r="A27" s="36">
        <f t="shared" si="1"/>
        <v>25</v>
      </c>
      <c r="B27" s="55">
        <v>12</v>
      </c>
      <c r="C27" s="55">
        <v>4</v>
      </c>
      <c r="D27" s="36">
        <v>0.17113401088225599</v>
      </c>
      <c r="E27" s="38" t="s">
        <v>61</v>
      </c>
      <c r="F27" s="36">
        <v>31083200</v>
      </c>
      <c r="G27" s="36">
        <f t="shared" si="0"/>
        <v>7.5651228833825265E-3</v>
      </c>
      <c r="H27" s="38" t="s">
        <v>63</v>
      </c>
    </row>
    <row r="28" spans="1:11">
      <c r="A28" s="36">
        <f t="shared" si="1"/>
        <v>26</v>
      </c>
      <c r="B28" s="36">
        <v>12</v>
      </c>
      <c r="C28" s="36">
        <v>4</v>
      </c>
      <c r="D28" s="36">
        <v>0.17113401088225599</v>
      </c>
      <c r="E28" s="38" t="s">
        <v>61</v>
      </c>
      <c r="F28" s="36">
        <v>34028400</v>
      </c>
      <c r="G28" s="36">
        <f t="shared" si="0"/>
        <v>7.5651228833825265E-3</v>
      </c>
      <c r="H28" s="38" t="s">
        <v>63</v>
      </c>
    </row>
    <row r="29" spans="1:11">
      <c r="A29" s="36">
        <f t="shared" si="1"/>
        <v>27</v>
      </c>
      <c r="B29" s="36">
        <v>12</v>
      </c>
      <c r="C29" s="36">
        <v>4</v>
      </c>
      <c r="D29" s="36">
        <v>0.17113401088225599</v>
      </c>
      <c r="E29" s="38" t="s">
        <v>61</v>
      </c>
      <c r="F29" s="36">
        <v>31568147</v>
      </c>
      <c r="G29" s="36">
        <f t="shared" si="0"/>
        <v>7.5651228833825265E-3</v>
      </c>
      <c r="H29" s="38" t="s">
        <v>63</v>
      </c>
    </row>
    <row r="30" spans="1:11">
      <c r="A30" s="36">
        <f t="shared" si="1"/>
        <v>28</v>
      </c>
      <c r="B30" s="36">
        <v>12</v>
      </c>
      <c r="C30" s="36">
        <v>4</v>
      </c>
      <c r="D30" s="36">
        <v>0.17113401088225599</v>
      </c>
      <c r="E30" s="38" t="s">
        <v>61</v>
      </c>
      <c r="F30" s="36">
        <v>33651600</v>
      </c>
      <c r="G30" s="36">
        <f t="shared" si="0"/>
        <v>7.5651228833825265E-3</v>
      </c>
      <c r="H30" s="38" t="s">
        <v>63</v>
      </c>
    </row>
    <row r="31" spans="1:11">
      <c r="A31" s="36">
        <f t="shared" si="1"/>
        <v>29</v>
      </c>
      <c r="B31" s="36">
        <v>12</v>
      </c>
      <c r="C31" s="36">
        <v>4</v>
      </c>
      <c r="D31" s="36">
        <v>0.17113401088225599</v>
      </c>
      <c r="E31" s="38" t="s">
        <v>61</v>
      </c>
      <c r="F31" s="36">
        <v>34540000</v>
      </c>
      <c r="G31" s="36">
        <f t="shared" si="0"/>
        <v>7.5651228833825265E-3</v>
      </c>
      <c r="H31" s="38" t="s">
        <v>63</v>
      </c>
    </row>
    <row r="32" spans="1:11">
      <c r="A32" s="36">
        <f t="shared" si="1"/>
        <v>30</v>
      </c>
      <c r="B32" s="36">
        <v>12</v>
      </c>
      <c r="C32" s="36">
        <v>4</v>
      </c>
      <c r="D32" s="36">
        <v>0.17113401088225599</v>
      </c>
      <c r="E32" s="38" t="s">
        <v>61</v>
      </c>
      <c r="F32" s="36">
        <v>32827600</v>
      </c>
      <c r="G32" s="36">
        <f t="shared" si="0"/>
        <v>7.5651228833825265E-3</v>
      </c>
      <c r="H32" s="38" t="s">
        <v>63</v>
      </c>
    </row>
    <row r="35" spans="4:7">
      <c r="G35" s="45" t="s">
        <v>55</v>
      </c>
    </row>
    <row r="36" spans="4:7">
      <c r="D36" s="20" t="s">
        <v>137</v>
      </c>
      <c r="G36" s="63">
        <f>AVERAGE(G4:G33)</f>
        <v>7.5651228833825213E-3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C13" sqref="C13"/>
    </sheetView>
  </sheetViews>
  <sheetFormatPr defaultRowHeight="16.5"/>
  <cols>
    <col min="4" max="4" width="14" customWidth="1"/>
    <col min="6" max="6" width="14.125" customWidth="1"/>
    <col min="7" max="7" width="31.125" customWidth="1"/>
    <col min="10" max="10" width="53" customWidth="1"/>
    <col min="11" max="11" width="19" customWidth="1"/>
  </cols>
  <sheetData>
    <row r="1" spans="1:11">
      <c r="A1" s="20"/>
      <c r="B1" s="102" t="s">
        <v>25</v>
      </c>
      <c r="C1" s="102"/>
      <c r="D1" s="20"/>
      <c r="E1" s="20"/>
      <c r="F1" s="20"/>
      <c r="G1" s="90"/>
      <c r="H1" s="90"/>
    </row>
    <row r="2" spans="1:11">
      <c r="A2" s="38" t="s">
        <v>27</v>
      </c>
      <c r="B2" s="38" t="s">
        <v>28</v>
      </c>
      <c r="C2" s="38" t="s">
        <v>29</v>
      </c>
      <c r="D2" s="38" t="s">
        <v>111</v>
      </c>
      <c r="E2" s="38" t="s">
        <v>112</v>
      </c>
      <c r="F2" s="38" t="s">
        <v>32</v>
      </c>
      <c r="G2" s="38" t="s">
        <v>114</v>
      </c>
      <c r="H2" s="38" t="s">
        <v>35</v>
      </c>
      <c r="J2" s="37" t="s">
        <v>117</v>
      </c>
      <c r="K2" s="44"/>
    </row>
    <row r="3" spans="1:11">
      <c r="A3" s="36">
        <v>1</v>
      </c>
      <c r="B3" s="36">
        <v>12</v>
      </c>
      <c r="C3" s="36">
        <v>4</v>
      </c>
      <c r="D3" s="36">
        <v>0.17132256687085801</v>
      </c>
      <c r="E3" s="38" t="s">
        <v>61</v>
      </c>
      <c r="F3" s="44">
        <v>30072400</v>
      </c>
      <c r="G3" s="36">
        <f>(D3-$B$63)/$B$63</f>
        <v>8.6752612880559073E-3</v>
      </c>
      <c r="H3" s="38" t="s">
        <v>63</v>
      </c>
      <c r="J3" s="39" t="s">
        <v>118</v>
      </c>
      <c r="K3" s="58">
        <v>100</v>
      </c>
    </row>
    <row r="4" spans="1:11">
      <c r="A4" s="36">
        <f>A3+1</f>
        <v>2</v>
      </c>
      <c r="B4" s="36">
        <v>12</v>
      </c>
      <c r="C4" s="36">
        <v>4</v>
      </c>
      <c r="D4" s="36">
        <v>0.172122161952877</v>
      </c>
      <c r="E4" s="38" t="s">
        <v>61</v>
      </c>
      <c r="F4" s="44">
        <v>30650800</v>
      </c>
      <c r="G4" s="36">
        <f t="shared" ref="G4:G32" si="0">(D4-$B$63)/$B$63</f>
        <v>1.3382941035161888E-2</v>
      </c>
      <c r="H4" s="38" t="s">
        <v>63</v>
      </c>
      <c r="J4" s="50" t="s">
        <v>38</v>
      </c>
      <c r="K4" s="59">
        <v>30000000</v>
      </c>
    </row>
    <row r="5" spans="1:11">
      <c r="A5" s="36">
        <f t="shared" ref="A5:A32" si="1">A4+1</f>
        <v>3</v>
      </c>
      <c r="B5" s="94">
        <v>14</v>
      </c>
      <c r="C5" s="94">
        <v>3</v>
      </c>
      <c r="D5" s="36">
        <v>0.17259417388155601</v>
      </c>
      <c r="E5" s="38" t="s">
        <v>61</v>
      </c>
      <c r="F5" s="36">
        <v>32468000</v>
      </c>
      <c r="G5" s="36">
        <f t="shared" si="0"/>
        <v>1.6161948869256933E-2</v>
      </c>
      <c r="H5" s="38" t="s">
        <v>156</v>
      </c>
      <c r="J5" s="50" t="s">
        <v>120</v>
      </c>
      <c r="K5" s="79" t="s">
        <v>136</v>
      </c>
    </row>
    <row r="6" spans="1:11">
      <c r="A6" s="36">
        <f t="shared" si="1"/>
        <v>4</v>
      </c>
      <c r="B6" s="36">
        <v>12</v>
      </c>
      <c r="C6" s="36">
        <v>4</v>
      </c>
      <c r="D6" s="36">
        <v>0.17192141955085999</v>
      </c>
      <c r="E6" s="38" t="s">
        <v>61</v>
      </c>
      <c r="F6" s="36">
        <v>30322000</v>
      </c>
      <c r="G6" s="36">
        <f t="shared" si="0"/>
        <v>1.2201054150646973E-2</v>
      </c>
      <c r="H6" s="38" t="s">
        <v>63</v>
      </c>
      <c r="J6" s="50" t="s">
        <v>121</v>
      </c>
      <c r="K6" s="59">
        <v>5</v>
      </c>
    </row>
    <row r="7" spans="1:11">
      <c r="A7" s="36">
        <f t="shared" si="1"/>
        <v>5</v>
      </c>
      <c r="B7" s="94">
        <v>14</v>
      </c>
      <c r="C7" s="94">
        <v>3</v>
      </c>
      <c r="D7" s="36">
        <v>0.17312302405368599</v>
      </c>
      <c r="E7" s="38" t="s">
        <v>61</v>
      </c>
      <c r="F7" s="36">
        <v>34981200</v>
      </c>
      <c r="G7" s="36">
        <f t="shared" si="0"/>
        <v>1.9275596389828686E-2</v>
      </c>
      <c r="H7" s="38" t="s">
        <v>156</v>
      </c>
      <c r="J7" s="50" t="s">
        <v>122</v>
      </c>
      <c r="K7" s="79" t="s">
        <v>169</v>
      </c>
    </row>
    <row r="8" spans="1:11">
      <c r="A8" s="36">
        <f t="shared" si="1"/>
        <v>6</v>
      </c>
      <c r="B8" s="36">
        <v>12</v>
      </c>
      <c r="C8" s="36">
        <v>4</v>
      </c>
      <c r="D8" s="36">
        <v>0.17192141955085999</v>
      </c>
      <c r="E8" s="38" t="s">
        <v>61</v>
      </c>
      <c r="F8" s="36">
        <v>33418400</v>
      </c>
      <c r="G8" s="36">
        <f t="shared" si="0"/>
        <v>1.2201054150646973E-2</v>
      </c>
      <c r="H8" s="38" t="s">
        <v>63</v>
      </c>
      <c r="J8" s="50" t="s">
        <v>124</v>
      </c>
      <c r="K8" s="79" t="s">
        <v>125</v>
      </c>
    </row>
    <row r="9" spans="1:11">
      <c r="A9" s="36">
        <f t="shared" si="1"/>
        <v>7</v>
      </c>
      <c r="B9" s="36">
        <v>12</v>
      </c>
      <c r="C9" s="36">
        <v>4</v>
      </c>
      <c r="D9" s="36">
        <v>0.17192141955085999</v>
      </c>
      <c r="E9" s="38" t="s">
        <v>61</v>
      </c>
      <c r="F9" s="36">
        <v>33731200</v>
      </c>
      <c r="G9" s="36">
        <f t="shared" si="0"/>
        <v>1.2201054150646973E-2</v>
      </c>
      <c r="H9" s="38" t="s">
        <v>63</v>
      </c>
      <c r="J9" s="50" t="s">
        <v>126</v>
      </c>
      <c r="K9" s="79" t="s">
        <v>127</v>
      </c>
    </row>
    <row r="10" spans="1:11">
      <c r="A10" s="36">
        <f t="shared" si="1"/>
        <v>8</v>
      </c>
      <c r="B10" s="36">
        <v>12</v>
      </c>
      <c r="C10" s="36">
        <v>4</v>
      </c>
      <c r="D10" s="36">
        <v>0.172122161952877</v>
      </c>
      <c r="E10" s="38" t="s">
        <v>61</v>
      </c>
      <c r="F10" s="44">
        <v>30302800</v>
      </c>
      <c r="G10" s="36">
        <f t="shared" si="0"/>
        <v>1.3382941035161888E-2</v>
      </c>
      <c r="H10" s="38" t="s">
        <v>63</v>
      </c>
      <c r="J10" s="50" t="s">
        <v>128</v>
      </c>
      <c r="K10" s="59">
        <v>0.4</v>
      </c>
    </row>
    <row r="11" spans="1:11">
      <c r="A11" s="36">
        <f t="shared" si="1"/>
        <v>9</v>
      </c>
      <c r="B11" s="36">
        <v>12</v>
      </c>
      <c r="C11" s="36">
        <v>4</v>
      </c>
      <c r="D11" s="36">
        <v>0.17192141955085999</v>
      </c>
      <c r="E11" s="38" t="s">
        <v>61</v>
      </c>
      <c r="F11" s="36">
        <v>31297600</v>
      </c>
      <c r="G11" s="36">
        <f t="shared" si="0"/>
        <v>1.2201054150646973E-2</v>
      </c>
      <c r="H11" s="38" t="s">
        <v>63</v>
      </c>
      <c r="J11" s="50"/>
      <c r="K11" s="59"/>
    </row>
    <row r="12" spans="1:11">
      <c r="A12" s="36">
        <f t="shared" si="1"/>
        <v>10</v>
      </c>
      <c r="B12" s="94">
        <v>14</v>
      </c>
      <c r="C12" s="94">
        <v>3</v>
      </c>
      <c r="D12" s="36">
        <v>0.17312302405368599</v>
      </c>
      <c r="E12" s="38" t="s">
        <v>61</v>
      </c>
      <c r="F12" s="36">
        <v>30722800</v>
      </c>
      <c r="G12" s="36">
        <f t="shared" si="0"/>
        <v>1.9275596389828686E-2</v>
      </c>
      <c r="H12" s="38" t="s">
        <v>156</v>
      </c>
      <c r="J12" s="50"/>
      <c r="K12" s="59"/>
    </row>
    <row r="13" spans="1:11">
      <c r="A13" s="36">
        <f t="shared" si="1"/>
        <v>11</v>
      </c>
      <c r="B13" s="94">
        <v>11</v>
      </c>
      <c r="C13" s="94">
        <v>5</v>
      </c>
      <c r="D13" s="36">
        <v>0.17298655338042601</v>
      </c>
      <c r="E13" s="38" t="s">
        <v>61</v>
      </c>
      <c r="F13" s="36">
        <v>35679200</v>
      </c>
      <c r="G13" s="36">
        <f t="shared" si="0"/>
        <v>1.8472114428736974E-2</v>
      </c>
      <c r="H13" s="38" t="s">
        <v>156</v>
      </c>
      <c r="J13" s="50"/>
      <c r="K13" s="59"/>
    </row>
    <row r="14" spans="1:11">
      <c r="A14" s="36">
        <f t="shared" si="1"/>
        <v>12</v>
      </c>
      <c r="B14" s="94">
        <v>11</v>
      </c>
      <c r="C14" s="94">
        <v>5</v>
      </c>
      <c r="D14" s="36">
        <v>0.17298655338042601</v>
      </c>
      <c r="E14" s="38" t="s">
        <v>61</v>
      </c>
      <c r="F14" s="36">
        <v>33612800</v>
      </c>
      <c r="G14" s="36">
        <f t="shared" si="0"/>
        <v>1.8472114428736974E-2</v>
      </c>
      <c r="H14" s="38" t="s">
        <v>156</v>
      </c>
      <c r="J14" s="50" t="s">
        <v>129</v>
      </c>
      <c r="K14" s="59"/>
    </row>
    <row r="15" spans="1:11">
      <c r="A15" s="36">
        <f t="shared" si="1"/>
        <v>13</v>
      </c>
      <c r="B15" s="36">
        <v>12</v>
      </c>
      <c r="C15" s="36">
        <v>4</v>
      </c>
      <c r="D15" s="36">
        <v>0.172122161952877</v>
      </c>
      <c r="E15" s="38" t="s">
        <v>61</v>
      </c>
      <c r="F15" s="36">
        <v>34950800</v>
      </c>
      <c r="G15" s="36">
        <f t="shared" si="0"/>
        <v>1.3382941035161888E-2</v>
      </c>
      <c r="H15" s="38" t="s">
        <v>63</v>
      </c>
      <c r="J15" s="50" t="s">
        <v>39</v>
      </c>
      <c r="K15" s="59" t="s">
        <v>131</v>
      </c>
    </row>
    <row r="16" spans="1:11">
      <c r="A16" s="36">
        <f t="shared" si="1"/>
        <v>14</v>
      </c>
      <c r="B16" s="36">
        <v>12</v>
      </c>
      <c r="C16" s="36">
        <v>4</v>
      </c>
      <c r="D16" s="36">
        <v>0.17192141955085999</v>
      </c>
      <c r="E16" s="38" t="s">
        <v>61</v>
      </c>
      <c r="F16" s="36">
        <v>30800000</v>
      </c>
      <c r="G16" s="36">
        <f t="shared" si="0"/>
        <v>1.2201054150646973E-2</v>
      </c>
      <c r="H16" s="38" t="s">
        <v>63</v>
      </c>
      <c r="J16" s="50" t="s">
        <v>132</v>
      </c>
      <c r="K16" s="59">
        <v>100</v>
      </c>
    </row>
    <row r="17" spans="1:11">
      <c r="A17" s="36">
        <f t="shared" si="1"/>
        <v>15</v>
      </c>
      <c r="B17" s="36">
        <v>12</v>
      </c>
      <c r="C17" s="36">
        <v>4</v>
      </c>
      <c r="D17" s="36">
        <v>0.172122161952877</v>
      </c>
      <c r="E17" s="38" t="s">
        <v>61</v>
      </c>
      <c r="F17" s="44">
        <v>30746400</v>
      </c>
      <c r="G17" s="36">
        <f t="shared" si="0"/>
        <v>1.3382941035161888E-2</v>
      </c>
      <c r="H17" s="38" t="s">
        <v>63</v>
      </c>
      <c r="J17" s="52"/>
      <c r="K17" s="48"/>
    </row>
    <row r="18" spans="1:11">
      <c r="A18" s="36">
        <f t="shared" si="1"/>
        <v>16</v>
      </c>
      <c r="B18" s="36">
        <v>12</v>
      </c>
      <c r="C18" s="36">
        <v>4</v>
      </c>
      <c r="D18" s="36">
        <v>0.17192141955085999</v>
      </c>
      <c r="E18" s="38" t="s">
        <v>61</v>
      </c>
      <c r="F18" s="36">
        <v>32624400</v>
      </c>
      <c r="G18" s="36">
        <f t="shared" si="0"/>
        <v>1.2201054150646973E-2</v>
      </c>
      <c r="H18" s="38" t="s">
        <v>63</v>
      </c>
      <c r="J18" s="50"/>
      <c r="K18" s="59"/>
    </row>
    <row r="19" spans="1:11">
      <c r="A19" s="36">
        <f t="shared" si="1"/>
        <v>17</v>
      </c>
      <c r="B19" s="36">
        <v>12</v>
      </c>
      <c r="C19" s="36">
        <v>4</v>
      </c>
      <c r="D19" s="36">
        <v>0.172122161952877</v>
      </c>
      <c r="E19" s="38" t="s">
        <v>61</v>
      </c>
      <c r="F19" s="36">
        <v>35788400</v>
      </c>
      <c r="G19" s="36">
        <f t="shared" si="0"/>
        <v>1.3382941035161888E-2</v>
      </c>
      <c r="H19" s="38" t="s">
        <v>63</v>
      </c>
      <c r="J19" s="50"/>
      <c r="K19" s="59"/>
    </row>
    <row r="20" spans="1:11">
      <c r="A20" s="36">
        <f t="shared" si="1"/>
        <v>18</v>
      </c>
      <c r="B20" s="94">
        <v>14</v>
      </c>
      <c r="C20" s="94">
        <v>3</v>
      </c>
      <c r="D20" s="36">
        <v>0.17259417388155601</v>
      </c>
      <c r="E20" s="38" t="s">
        <v>61</v>
      </c>
      <c r="F20" s="36">
        <v>30948800</v>
      </c>
      <c r="G20" s="36">
        <f t="shared" si="0"/>
        <v>1.6161948869256933E-2</v>
      </c>
      <c r="H20" s="38" t="s">
        <v>156</v>
      </c>
      <c r="J20" s="50"/>
      <c r="K20" s="59"/>
    </row>
    <row r="21" spans="1:11">
      <c r="A21" s="36">
        <f t="shared" si="1"/>
        <v>19</v>
      </c>
      <c r="B21" s="36">
        <v>12</v>
      </c>
      <c r="C21" s="36">
        <v>4</v>
      </c>
      <c r="D21" s="36">
        <v>0.17192141955085999</v>
      </c>
      <c r="E21" s="38" t="s">
        <v>61</v>
      </c>
      <c r="F21" s="36">
        <v>32928400</v>
      </c>
      <c r="G21" s="36">
        <f t="shared" si="0"/>
        <v>1.2201054150646973E-2</v>
      </c>
      <c r="H21" s="38" t="s">
        <v>63</v>
      </c>
      <c r="J21" s="50" t="s">
        <v>133</v>
      </c>
      <c r="K21" s="59"/>
    </row>
    <row r="22" spans="1:11">
      <c r="A22" s="36">
        <f t="shared" si="1"/>
        <v>20</v>
      </c>
      <c r="B22" s="36">
        <v>12</v>
      </c>
      <c r="C22" s="36">
        <v>4</v>
      </c>
      <c r="D22" s="36">
        <v>0.17192141955085999</v>
      </c>
      <c r="E22" s="38" t="s">
        <v>61</v>
      </c>
      <c r="F22" s="36">
        <v>30778800</v>
      </c>
      <c r="G22" s="36">
        <f t="shared" si="0"/>
        <v>1.2201054150646973E-2</v>
      </c>
      <c r="H22" s="38" t="s">
        <v>63</v>
      </c>
      <c r="J22" s="50" t="s">
        <v>37</v>
      </c>
      <c r="K22" s="59">
        <v>200</v>
      </c>
    </row>
    <row r="23" spans="1:11">
      <c r="A23" s="36">
        <f t="shared" si="1"/>
        <v>21</v>
      </c>
      <c r="B23" s="94">
        <v>14</v>
      </c>
      <c r="C23" s="94">
        <v>3</v>
      </c>
      <c r="D23" s="36">
        <v>0.17259417388155601</v>
      </c>
      <c r="E23" s="38" t="s">
        <v>61</v>
      </c>
      <c r="F23" s="36">
        <v>32178000</v>
      </c>
      <c r="G23" s="36">
        <f t="shared" si="0"/>
        <v>1.6161948869256933E-2</v>
      </c>
      <c r="H23" s="38" t="s">
        <v>156</v>
      </c>
      <c r="J23" s="68" t="s">
        <v>135</v>
      </c>
      <c r="K23" s="69">
        <v>3</v>
      </c>
    </row>
    <row r="24" spans="1:11">
      <c r="A24" s="36">
        <f t="shared" si="1"/>
        <v>22</v>
      </c>
      <c r="B24" s="36">
        <v>12</v>
      </c>
      <c r="C24" s="36">
        <v>4</v>
      </c>
      <c r="D24" s="36">
        <v>0.172122161952877</v>
      </c>
      <c r="E24" s="38" t="s">
        <v>61</v>
      </c>
      <c r="F24" s="36">
        <v>32293600</v>
      </c>
      <c r="G24" s="36">
        <f>(D24-$B$63)/$B$63</f>
        <v>1.3382941035161888E-2</v>
      </c>
      <c r="H24" s="38" t="s">
        <v>63</v>
      </c>
    </row>
    <row r="25" spans="1:11">
      <c r="A25" s="36">
        <f t="shared" si="1"/>
        <v>23</v>
      </c>
      <c r="B25" s="36">
        <v>12</v>
      </c>
      <c r="C25" s="36">
        <v>4</v>
      </c>
      <c r="D25" s="36">
        <v>0.17192141955085999</v>
      </c>
      <c r="E25" s="38" t="s">
        <v>61</v>
      </c>
      <c r="F25" s="36">
        <v>31262400</v>
      </c>
      <c r="G25" s="36">
        <f t="shared" si="0"/>
        <v>1.2201054150646973E-2</v>
      </c>
      <c r="H25" s="38" t="s">
        <v>63</v>
      </c>
    </row>
    <row r="26" spans="1:11">
      <c r="A26" s="36">
        <f t="shared" si="1"/>
        <v>24</v>
      </c>
      <c r="B26" s="94">
        <v>11</v>
      </c>
      <c r="C26" s="94">
        <v>5</v>
      </c>
      <c r="D26" s="36">
        <v>0.17298655338042601</v>
      </c>
      <c r="E26" s="38" t="s">
        <v>61</v>
      </c>
      <c r="F26" s="36">
        <v>32436800</v>
      </c>
      <c r="G26" s="36">
        <f t="shared" si="0"/>
        <v>1.8472114428736974E-2</v>
      </c>
      <c r="H26" s="38" t="s">
        <v>156</v>
      </c>
    </row>
    <row r="27" spans="1:11">
      <c r="A27" s="36">
        <f t="shared" si="1"/>
        <v>25</v>
      </c>
      <c r="B27" s="94">
        <v>14</v>
      </c>
      <c r="C27" s="94">
        <v>3</v>
      </c>
      <c r="D27" s="36">
        <v>0.17312302405368599</v>
      </c>
      <c r="E27" s="38" t="s">
        <v>61</v>
      </c>
      <c r="F27" s="36">
        <v>34994800</v>
      </c>
      <c r="G27" s="36">
        <f t="shared" si="0"/>
        <v>1.9275596389828686E-2</v>
      </c>
      <c r="H27" s="38" t="s">
        <v>156</v>
      </c>
    </row>
    <row r="28" spans="1:11">
      <c r="A28" s="36">
        <f t="shared" si="1"/>
        <v>26</v>
      </c>
      <c r="B28" s="36">
        <v>12</v>
      </c>
      <c r="C28" s="36">
        <v>4</v>
      </c>
      <c r="D28" s="36">
        <v>0.172122161952877</v>
      </c>
      <c r="E28" s="38" t="s">
        <v>61</v>
      </c>
      <c r="F28" s="36">
        <v>32558400</v>
      </c>
      <c r="G28" s="36">
        <f t="shared" si="0"/>
        <v>1.3382941035161888E-2</v>
      </c>
      <c r="H28" s="38" t="s">
        <v>63</v>
      </c>
    </row>
    <row r="29" spans="1:11">
      <c r="A29" s="36">
        <f t="shared" si="1"/>
        <v>27</v>
      </c>
      <c r="B29" s="36">
        <v>12</v>
      </c>
      <c r="C29" s="36">
        <v>4</v>
      </c>
      <c r="D29" s="36">
        <v>0.172122161952877</v>
      </c>
      <c r="E29" s="38" t="s">
        <v>61</v>
      </c>
      <c r="F29" s="36">
        <v>32762400</v>
      </c>
      <c r="G29" s="36">
        <f t="shared" si="0"/>
        <v>1.3382941035161888E-2</v>
      </c>
      <c r="H29" s="38" t="s">
        <v>63</v>
      </c>
    </row>
    <row r="30" spans="1:11">
      <c r="A30" s="36">
        <f t="shared" si="1"/>
        <v>28</v>
      </c>
      <c r="B30" s="36">
        <v>12</v>
      </c>
      <c r="C30" s="36">
        <v>4</v>
      </c>
      <c r="D30" s="36">
        <v>0.17192141955085999</v>
      </c>
      <c r="E30" s="38" t="s">
        <v>61</v>
      </c>
      <c r="F30" s="36">
        <v>32118800</v>
      </c>
      <c r="G30" s="36">
        <f t="shared" si="0"/>
        <v>1.2201054150646973E-2</v>
      </c>
      <c r="H30" s="38" t="s">
        <v>63</v>
      </c>
    </row>
    <row r="31" spans="1:11">
      <c r="A31" s="36">
        <f t="shared" si="1"/>
        <v>29</v>
      </c>
      <c r="B31" s="94">
        <v>14</v>
      </c>
      <c r="C31" s="94">
        <v>3</v>
      </c>
      <c r="D31" s="36">
        <v>0.17259417388155601</v>
      </c>
      <c r="E31" s="38" t="s">
        <v>61</v>
      </c>
      <c r="F31" s="36">
        <v>32406400</v>
      </c>
      <c r="G31" s="36">
        <f t="shared" si="0"/>
        <v>1.6161948869256933E-2</v>
      </c>
      <c r="H31" s="38" t="s">
        <v>156</v>
      </c>
    </row>
    <row r="32" spans="1:11">
      <c r="A32" s="36">
        <f t="shared" si="1"/>
        <v>30</v>
      </c>
      <c r="B32" s="94">
        <v>14</v>
      </c>
      <c r="C32" s="94">
        <v>3</v>
      </c>
      <c r="D32" s="36">
        <v>0.17259417388155601</v>
      </c>
      <c r="E32" s="38" t="s">
        <v>61</v>
      </c>
      <c r="F32" s="36">
        <v>32647200</v>
      </c>
      <c r="G32" s="36">
        <f t="shared" si="0"/>
        <v>1.6161948869256933E-2</v>
      </c>
      <c r="H32" s="38" t="s">
        <v>156</v>
      </c>
    </row>
    <row r="35" spans="4:7">
      <c r="G35" s="45" t="s">
        <v>55</v>
      </c>
    </row>
    <row r="36" spans="4:7">
      <c r="D36" s="20" t="s">
        <v>175</v>
      </c>
      <c r="G36" s="63">
        <f>AVERAGE(G4:G33)</f>
        <v>1.4590584365163674E-2</v>
      </c>
    </row>
    <row r="63" spans="2:2">
      <c r="B63" s="24">
        <v>0.16984908170750901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Deterministic Result</vt:lpstr>
      <vt:lpstr>R&amp;S (200,200)</vt:lpstr>
      <vt:lpstr>R&amp;S (200,1000)</vt:lpstr>
      <vt:lpstr>R&amp;S (2000,200)</vt:lpstr>
      <vt:lpstr>R&amp;S (2000,1000)</vt:lpstr>
      <vt:lpstr>R&amp;S (5000.200)</vt:lpstr>
      <vt:lpstr>cgR-SPLINE (200.200)</vt:lpstr>
      <vt:lpstr>cgR-SPLINE (200.1000)</vt:lpstr>
      <vt:lpstr>cgR-SPLINE (1000.200)</vt:lpstr>
      <vt:lpstr>cgR-SPLINE (1000.1000)</vt:lpstr>
      <vt:lpstr>cgR-SPLINE</vt:lpstr>
      <vt:lpstr>績效指標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2017-06-05T08:48:29Z</dcterms:modified>
</cp:coreProperties>
</file>