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4" documentId="11_9068A7F22692874A8102D7E6C6859602FFA84AF2" xr6:coauthVersionLast="47" xr6:coauthVersionMax="47" xr10:uidLastSave="{F00AA8CB-1489-44A9-8323-684EAAE767FD}"/>
  <bookViews>
    <workbookView xWindow="11520" yWindow="0" windowWidth="11520" windowHeight="12360" xr2:uid="{00000000-000D-0000-FFFF-FFFF00000000}"/>
  </bookViews>
  <sheets>
    <sheet name="Sequenzen" sheetId="1" r:id="rId1"/>
    <sheet name="S0106" sheetId="4" r:id="rId2"/>
    <sheet name="Sensorberuehrung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1" i="1" l="1"/>
  <c r="I198" i="1" l="1"/>
  <c r="I199" i="1"/>
  <c r="H175" i="1" l="1"/>
  <c r="I156" i="1" l="1"/>
  <c r="K15" i="1" l="1"/>
  <c r="K16" i="1" s="1"/>
  <c r="H18" i="1" l="1"/>
  <c r="H19" i="1" l="1"/>
  <c r="C5" i="1"/>
  <c r="M5" i="4" l="1"/>
  <c r="M9" i="4"/>
  <c r="J22" i="1"/>
  <c r="J21" i="1"/>
  <c r="M10" i="4" l="1"/>
  <c r="O9" i="4"/>
  <c r="M6" i="4"/>
  <c r="C6" i="4"/>
  <c r="E6" i="4" s="1"/>
  <c r="C7" i="4"/>
  <c r="E7" i="4" s="1"/>
  <c r="C8" i="4"/>
  <c r="E8" i="4" s="1"/>
  <c r="C9" i="4"/>
  <c r="E9" i="4" s="1"/>
  <c r="C10" i="4"/>
  <c r="E10" i="4" s="1"/>
  <c r="G10" i="4" s="1"/>
  <c r="G9" i="4" s="1"/>
  <c r="C5" i="4"/>
  <c r="E5" i="4" s="1"/>
  <c r="H22" i="4" l="1"/>
  <c r="G11" i="4"/>
  <c r="H23" i="4" s="1"/>
  <c r="H20" i="4"/>
  <c r="G6" i="4"/>
  <c r="H5" i="4" s="1"/>
  <c r="G5" i="4"/>
  <c r="H19" i="4" s="1"/>
  <c r="G7" i="4"/>
  <c r="H18" i="4" s="1"/>
  <c r="G8" i="4"/>
  <c r="H21" i="4" s="1"/>
  <c r="H8" i="4" l="1"/>
  <c r="H11" i="4"/>
  <c r="H10" i="4"/>
  <c r="H9" i="4"/>
  <c r="H17" i="4"/>
  <c r="H7" i="4"/>
  <c r="H6" i="4"/>
  <c r="J17" i="1"/>
  <c r="J16" i="1"/>
  <c r="J15" i="1"/>
</calcChain>
</file>

<file path=xl/sharedStrings.xml><?xml version="1.0" encoding="utf-8"?>
<sst xmlns="http://schemas.openxmlformats.org/spreadsheetml/2006/main" count="597" uniqueCount="273">
  <si>
    <t>Proband</t>
  </si>
  <si>
    <t>Sequenz 1</t>
  </si>
  <si>
    <t>Sequenz 2</t>
  </si>
  <si>
    <t>Sequenz 3</t>
  </si>
  <si>
    <t>ohne IMUs</t>
  </si>
  <si>
    <t>mit IMUs</t>
  </si>
  <si>
    <t>Bemerkungen für Unterbrechungen</t>
  </si>
  <si>
    <t>S0101</t>
  </si>
  <si>
    <t>Kamera</t>
  </si>
  <si>
    <t>Matte</t>
  </si>
  <si>
    <t>IMU</t>
  </si>
  <si>
    <t>-</t>
  </si>
  <si>
    <t>S0102</t>
  </si>
  <si>
    <t>S0103</t>
  </si>
  <si>
    <t>S0104</t>
  </si>
  <si>
    <t>S0105</t>
  </si>
  <si>
    <t>S0106</t>
  </si>
  <si>
    <t>Bemerkungen</t>
  </si>
  <si>
    <t>ROS</t>
  </si>
  <si>
    <t>RUS</t>
  </si>
  <si>
    <t>LOS</t>
  </si>
  <si>
    <t>LUS</t>
  </si>
  <si>
    <t>RA</t>
  </si>
  <si>
    <t>LA</t>
  </si>
  <si>
    <t>S</t>
  </si>
  <si>
    <t>Sequenzende bei 3247</t>
  </si>
  <si>
    <t>ab 3248</t>
  </si>
  <si>
    <t>5085-8164</t>
  </si>
  <si>
    <t>580;1365;1407;1419-1450</t>
  </si>
  <si>
    <t>17-5373</t>
  </si>
  <si>
    <t>7517-9784</t>
  </si>
  <si>
    <t>Vorzeitige Sensorabnahme aufgrund von Mundberührung</t>
  </si>
  <si>
    <t>Vorzeitiger Abbruch ohne IMUs, da Baby zu unruhig wurde</t>
  </si>
  <si>
    <t>699-910</t>
  </si>
  <si>
    <t>702;1895-2125;2689-2724;4115-4278</t>
  </si>
  <si>
    <t>17-5476</t>
  </si>
  <si>
    <t>7446-11441</t>
  </si>
  <si>
    <t>16-5502</t>
  </si>
  <si>
    <t>6994-8318</t>
  </si>
  <si>
    <t>707-715</t>
  </si>
  <si>
    <r>
      <t>822-979;1320-</t>
    </r>
    <r>
      <rPr>
        <sz val="11"/>
        <color rgb="FFFF0000"/>
        <rFont val="Calibri"/>
        <family val="2"/>
        <scheme val="minor"/>
      </rPr>
      <t>1541</t>
    </r>
  </si>
  <si>
    <t>nach Frame 1541 ROS in rechter Hand</t>
  </si>
  <si>
    <t>18-1331</t>
  </si>
  <si>
    <t>1707-2931</t>
  </si>
  <si>
    <t>Sequenz 1: Unterbrechung, da solange am IMU gegriffen, bis er in der Hand gehalten wurde
Sequenz 2: Unterbrechung, da Sensor wieder angebracht wurde</t>
  </si>
  <si>
    <t>770-939
3863-3882; 3925-3992</t>
  </si>
  <si>
    <t>533-550;1099-1147;1239-1258;
2193-2219
3476-3505;3704-3736;3999-4010;4272-4274;4301-4312;5309-5340</t>
  </si>
  <si>
    <t>3181-6000</t>
  </si>
  <si>
    <t>7084-9539</t>
  </si>
  <si>
    <t>Vor Sequenz 1 Sensorneuanbringungen und Schnuller im Mund</t>
  </si>
  <si>
    <t>2291-8100</t>
  </si>
  <si>
    <t>8930-11859</t>
  </si>
  <si>
    <t>Alle</t>
  </si>
  <si>
    <t>S0107</t>
  </si>
  <si>
    <t>S0108</t>
  </si>
  <si>
    <t>S0109</t>
  </si>
  <si>
    <t>S0110</t>
  </si>
  <si>
    <t>orientiert an LUS</t>
  </si>
  <si>
    <t>2112-2203; 2753-2850</t>
  </si>
  <si>
    <t>5085-5101</t>
  </si>
  <si>
    <t>3262-3347; 5402-5430; 5473</t>
  </si>
  <si>
    <t>2120-2123; 2161-2250; 2750-2760; 4242-4249;5563-5589</t>
  </si>
  <si>
    <t>1525-1673; 1694-1706; 2486-2555; 3907-4068;6100-6107</t>
  </si>
  <si>
    <t>16-6611</t>
  </si>
  <si>
    <t>7710-11441</t>
  </si>
  <si>
    <t>1231-1234</t>
  </si>
  <si>
    <t>1845-1852</t>
  </si>
  <si>
    <t>16-5586</t>
  </si>
  <si>
    <t>6900-10038</t>
  </si>
  <si>
    <t>1251-1296</t>
  </si>
  <si>
    <t>671-717; 1033-1119; 1926-2076</t>
  </si>
  <si>
    <t>15-5567</t>
  </si>
  <si>
    <t>6933-9952</t>
  </si>
  <si>
    <t>S0111</t>
  </si>
  <si>
    <t>15-6064</t>
  </si>
  <si>
    <t>7284-10577</t>
  </si>
  <si>
    <t>17-5449</t>
  </si>
  <si>
    <t>6822-10258</t>
  </si>
  <si>
    <t>S0112</t>
  </si>
  <si>
    <t>5209-5211; 5293-5295;5624-5626</t>
  </si>
  <si>
    <t>21-5635</t>
  </si>
  <si>
    <t>6720-10062</t>
  </si>
  <si>
    <t>Sensorabnahme Video Timestamp</t>
  </si>
  <si>
    <t>Video Start Timestamp</t>
  </si>
  <si>
    <t>Sensorabnahme IMU Time</t>
  </si>
  <si>
    <t>Sensorabnahme Video Time</t>
  </si>
  <si>
    <t>Differenz</t>
  </si>
  <si>
    <t>Start Timestamp s_time</t>
  </si>
  <si>
    <t>IMU Stop</t>
  </si>
  <si>
    <t>Differenz-Referenz</t>
  </si>
  <si>
    <t>Frame Right Thigh Abnahme: 1694518362766.80; Startframe Right Thigh: siehe nächstes Blatt</t>
  </si>
  <si>
    <t>S0113</t>
  </si>
  <si>
    <t>S0114</t>
  </si>
  <si>
    <t>S0115</t>
  </si>
  <si>
    <t>S0116</t>
  </si>
  <si>
    <t>S0117</t>
  </si>
  <si>
    <t>S0118</t>
  </si>
  <si>
    <t>S0119</t>
  </si>
  <si>
    <t>S0120</t>
  </si>
  <si>
    <t>S0121</t>
  </si>
  <si>
    <t>S0123</t>
  </si>
  <si>
    <t>S0124</t>
  </si>
  <si>
    <t>S0125</t>
  </si>
  <si>
    <t>S0126</t>
  </si>
  <si>
    <t>S0127</t>
  </si>
  <si>
    <t>S0128</t>
  </si>
  <si>
    <t>S0129</t>
  </si>
  <si>
    <t>S0130</t>
  </si>
  <si>
    <t>S0131</t>
  </si>
  <si>
    <t>S0132</t>
  </si>
  <si>
    <t>22-5506</t>
  </si>
  <si>
    <t>19-5767</t>
  </si>
  <si>
    <t>Baby während der Messung ohne IMU sehr unruhig</t>
  </si>
  <si>
    <t>Keine Unterteilung in Sequenzen möglich, da ständig gedreht</t>
  </si>
  <si>
    <t>17-5518</t>
  </si>
  <si>
    <t>20-5885</t>
  </si>
  <si>
    <t>Während Sensorabnahme geschrien, anschließend nicht mehr beruhigt</t>
  </si>
  <si>
    <t>20-536</t>
  </si>
  <si>
    <t>S0122_01</t>
  </si>
  <si>
    <t>S0122_02</t>
  </si>
  <si>
    <t>Baby hat Sensor in die Hand genommen --&gt; Abbruch Fortsetzung als S0122_02</t>
  </si>
  <si>
    <t>20-5462</t>
  </si>
  <si>
    <t>23-5532</t>
  </si>
  <si>
    <t>Zu Beginn einmal Sensor abgefallen</t>
  </si>
  <si>
    <t>589-6205</t>
  </si>
  <si>
    <t>21-6244</t>
  </si>
  <si>
    <t>7260-8220</t>
  </si>
  <si>
    <t>Unruhig geworden bei der Messung ohne IMU</t>
  </si>
  <si>
    <t>18-5629</t>
  </si>
  <si>
    <t>26-5550</t>
  </si>
  <si>
    <t>19-5534</t>
  </si>
  <si>
    <t>23-3300</t>
  </si>
  <si>
    <t>Baby hat Sensor abgerissen und dann angefangen zu weinen</t>
  </si>
  <si>
    <t>19-5639</t>
  </si>
  <si>
    <t>21-5475</t>
  </si>
  <si>
    <t>8610-11461</t>
  </si>
  <si>
    <t>7110-10092</t>
  </si>
  <si>
    <t>6720-9777</t>
  </si>
  <si>
    <t>7594-10797</t>
  </si>
  <si>
    <t>7434-10131</t>
  </si>
  <si>
    <t>6808-10547</t>
  </si>
  <si>
    <t>7182-10421</t>
  </si>
  <si>
    <t>6888-10271</t>
  </si>
  <si>
    <t>7862-12086</t>
  </si>
  <si>
    <t>6510-9876</t>
  </si>
  <si>
    <t>20-5655</t>
  </si>
  <si>
    <t>6780-10627</t>
  </si>
  <si>
    <t>18-5539</t>
  </si>
  <si>
    <t>S0133</t>
  </si>
  <si>
    <t>S0134</t>
  </si>
  <si>
    <t>S0135</t>
  </si>
  <si>
    <t>S0136</t>
  </si>
  <si>
    <t>18-5775</t>
  </si>
  <si>
    <t>8400-11995</t>
  </si>
  <si>
    <t>21-5570</t>
  </si>
  <si>
    <t>S0132_00</t>
  </si>
  <si>
    <t>15-5550</t>
  </si>
  <si>
    <t>17-5474</t>
  </si>
  <si>
    <t>0-5720</t>
  </si>
  <si>
    <t>17-3299</t>
  </si>
  <si>
    <t>1-2339</t>
  </si>
  <si>
    <t>3380-5199</t>
  </si>
  <si>
    <t>Sequenzen nach 5s-Abschnitten</t>
  </si>
  <si>
    <t>5980-10400</t>
  </si>
  <si>
    <t>3900-13780</t>
  </si>
  <si>
    <t>1021-10755</t>
  </si>
  <si>
    <t>Baby wurde von der Mutter animiert, vorgesungen, bespaßt, damit es ruhig ist</t>
  </si>
  <si>
    <t>ab ca. 2 Minuten Schluckauf</t>
  </si>
  <si>
    <t>6870-9801</t>
  </si>
  <si>
    <t>20-5558</t>
  </si>
  <si>
    <t>18-3611</t>
  </si>
  <si>
    <t>6600-10538</t>
  </si>
  <si>
    <t>S0139</t>
  </si>
  <si>
    <t>S0137_01</t>
  </si>
  <si>
    <t>S0137_02</t>
  </si>
  <si>
    <t>S0138_01</t>
  </si>
  <si>
    <t>S0138_02</t>
  </si>
  <si>
    <t>S0150</t>
  </si>
  <si>
    <t>S0141</t>
  </si>
  <si>
    <t>S0142</t>
  </si>
  <si>
    <t>S0143</t>
  </si>
  <si>
    <t>S0144</t>
  </si>
  <si>
    <t>S0145</t>
  </si>
  <si>
    <t>S0146</t>
  </si>
  <si>
    <t>S0147</t>
  </si>
  <si>
    <t>S0148</t>
  </si>
  <si>
    <t>S0149</t>
  </si>
  <si>
    <t>23-5594</t>
  </si>
  <si>
    <t>6990-9960</t>
  </si>
  <si>
    <t>20-5550</t>
  </si>
  <si>
    <t>orientiert an S</t>
  </si>
  <si>
    <t>23-5501</t>
  </si>
  <si>
    <t>7500-10350</t>
  </si>
  <si>
    <t>Baby wurde quengelig</t>
  </si>
  <si>
    <t>18-2760</t>
  </si>
  <si>
    <t>S0140_01</t>
  </si>
  <si>
    <t>S0140_02</t>
  </si>
  <si>
    <t>20-1432</t>
  </si>
  <si>
    <t>ROS wird abgerissen und wieder angebracht</t>
  </si>
  <si>
    <t>6488-9570</t>
  </si>
  <si>
    <t>1966-5500</t>
  </si>
  <si>
    <t>18-4547</t>
  </si>
  <si>
    <t>ohne Sensoren</t>
  </si>
  <si>
    <t>17-4835</t>
  </si>
  <si>
    <t>0-2462</t>
  </si>
  <si>
    <t>3388-9513</t>
  </si>
  <si>
    <t>22-3150</t>
  </si>
  <si>
    <t>0-5432</t>
  </si>
  <si>
    <t>14-5940</t>
  </si>
  <si>
    <t>Früher Abbruch, als Sensor stoppen, da dann versucht Hand aus dem Mund zu nehmen</t>
  </si>
  <si>
    <t>1-10282</t>
  </si>
  <si>
    <t>19-900</t>
  </si>
  <si>
    <t>2160-3780</t>
  </si>
  <si>
    <t>4380-5070</t>
  </si>
  <si>
    <t>6390-10108</t>
  </si>
  <si>
    <t>17-5422</t>
  </si>
  <si>
    <t>18-5568</t>
  </si>
  <si>
    <t>270-5460</t>
  </si>
  <si>
    <t>17-5565</t>
  </si>
  <si>
    <t>6450-9960</t>
  </si>
  <si>
    <t>18-6535</t>
  </si>
  <si>
    <t>7650-10560</t>
  </si>
  <si>
    <t>20-6318</t>
  </si>
  <si>
    <t>0-2847</t>
  </si>
  <si>
    <t>S0151</t>
  </si>
  <si>
    <t>S0152</t>
  </si>
  <si>
    <t>S0153</t>
  </si>
  <si>
    <t>19-5620</t>
  </si>
  <si>
    <t>7350-10106</t>
  </si>
  <si>
    <t>17-5787</t>
  </si>
  <si>
    <t>20-5546</t>
  </si>
  <si>
    <t>19-5764</t>
  </si>
  <si>
    <t>6810-9510</t>
  </si>
  <si>
    <t>6300- 9148</t>
  </si>
  <si>
    <t>6540-10309</t>
  </si>
  <si>
    <t>6930-9861</t>
  </si>
  <si>
    <t>8623-11483</t>
  </si>
  <si>
    <t>6870-9717</t>
  </si>
  <si>
    <t>7590-10388</t>
  </si>
  <si>
    <t>6735-9989</t>
  </si>
  <si>
    <t>S0154</t>
  </si>
  <si>
    <t>S0155</t>
  </si>
  <si>
    <t>S0156</t>
  </si>
  <si>
    <t>20-5516</t>
  </si>
  <si>
    <t>6510-9506</t>
  </si>
  <si>
    <t>21-5576</t>
  </si>
  <si>
    <t>6750-9677</t>
  </si>
  <si>
    <t>S0158</t>
  </si>
  <si>
    <t>S0159</t>
  </si>
  <si>
    <t>S0160</t>
  </si>
  <si>
    <t>21-5460</t>
  </si>
  <si>
    <t>17-5526</t>
  </si>
  <si>
    <t>19-5549</t>
  </si>
  <si>
    <t>Aufnahme wiederholt, da rechter Armsensor (550) nicht gestoppt hat</t>
  </si>
  <si>
    <t>Armsensor hat wieder nicht gestoppt, Baby hat geweint</t>
  </si>
  <si>
    <t>S0157_02</t>
  </si>
  <si>
    <t>S0157_01</t>
  </si>
  <si>
    <t>orientiert an LUS, andere Sensoren früher gestartet</t>
  </si>
  <si>
    <t>110-3300</t>
  </si>
  <si>
    <t>7020-9913</t>
  </si>
  <si>
    <t>6690-9503</t>
  </si>
  <si>
    <t>0-4000</t>
  </si>
  <si>
    <t>140-5594</t>
  </si>
  <si>
    <t>7620-</t>
  </si>
  <si>
    <t>zurechtgeschnitten, Sensoren anhand Zeitstempel synchronisiert</t>
  </si>
  <si>
    <t>46-5548</t>
  </si>
  <si>
    <t>6528-9556</t>
  </si>
  <si>
    <t>Baby hat geweint</t>
  </si>
  <si>
    <t>40-3206</t>
  </si>
  <si>
    <t>Sternumsensor abgenommen und wieder platziert</t>
  </si>
  <si>
    <t>3808-5460</t>
  </si>
  <si>
    <t>Sternumsensor wurde zwischendurch abgerissen</t>
  </si>
  <si>
    <t>S0161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</si>
</sst>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8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9" xfId="0" applyBorder="1"/>
    <xf numFmtId="0" fontId="0" fillId="0" borderId="20" xfId="0" applyBorder="1"/>
    <xf numFmtId="0" fontId="0" fillId="0" borderId="23" xfId="0" applyBorder="1"/>
    <xf numFmtId="0" fontId="0" fillId="0" borderId="24" xfId="0" applyBorder="1"/>
    <xf numFmtId="0" fontId="2" fillId="0" borderId="23" xfId="0" applyFont="1" applyBorder="1"/>
    <xf numFmtId="0" fontId="2" fillId="0" borderId="15" xfId="0" applyFont="1" applyBorder="1"/>
    <xf numFmtId="0" fontId="2" fillId="0" borderId="2" xfId="0" applyFont="1" applyBorder="1"/>
    <xf numFmtId="0" fontId="2" fillId="0" borderId="16" xfId="0" applyFont="1" applyBorder="1"/>
    <xf numFmtId="0" fontId="2" fillId="0" borderId="24" xfId="0" applyFont="1" applyBorder="1"/>
    <xf numFmtId="0" fontId="0" fillId="0" borderId="21" xfId="0" quotePrefix="1" applyBorder="1"/>
    <xf numFmtId="0" fontId="2" fillId="0" borderId="2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26" xfId="0" applyFont="1" applyBorder="1"/>
    <xf numFmtId="0" fontId="0" fillId="0" borderId="27" xfId="0" applyBorder="1"/>
    <xf numFmtId="0" fontId="2" fillId="0" borderId="3" xfId="0" applyFon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23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36" xfId="0" applyBorder="1" applyAlignment="1">
      <alignment wrapText="1"/>
    </xf>
    <xf numFmtId="0" fontId="3" fillId="0" borderId="33" xfId="0" applyFont="1" applyBorder="1"/>
    <xf numFmtId="0" fontId="4" fillId="0" borderId="33" xfId="0" applyFont="1" applyBorder="1" applyAlignment="1">
      <alignment wrapText="1"/>
    </xf>
    <xf numFmtId="2" fontId="0" fillId="0" borderId="0" xfId="0" applyNumberFormat="1"/>
    <xf numFmtId="2" fontId="0" fillId="0" borderId="0" xfId="1" applyNumberFormat="1" applyFont="1"/>
    <xf numFmtId="0" fontId="1" fillId="0" borderId="0" xfId="0" applyFont="1"/>
    <xf numFmtId="2" fontId="1" fillId="0" borderId="0" xfId="0" applyNumberFormat="1" applyFont="1"/>
    <xf numFmtId="0" fontId="0" fillId="0" borderId="7" xfId="0" quotePrefix="1" applyBorder="1"/>
    <xf numFmtId="0" fontId="0" fillId="2" borderId="23" xfId="0" applyFill="1" applyBorder="1"/>
    <xf numFmtId="0" fontId="0" fillId="2" borderId="6" xfId="0" applyFill="1" applyBorder="1"/>
    <xf numFmtId="0" fontId="0" fillId="2" borderId="0" xfId="0" applyFill="1"/>
    <xf numFmtId="0" fontId="0" fillId="2" borderId="8" xfId="0" applyFill="1" applyBorder="1"/>
    <xf numFmtId="0" fontId="0" fillId="2" borderId="7" xfId="0" applyFill="1" applyBorder="1"/>
    <xf numFmtId="0" fontId="0" fillId="2" borderId="29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24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21" xfId="0" quotePrefix="1" applyFill="1" applyBorder="1"/>
    <xf numFmtId="1" fontId="0" fillId="0" borderId="11" xfId="0" applyNumberFormat="1" applyBorder="1"/>
    <xf numFmtId="49" fontId="0" fillId="0" borderId="11" xfId="0" applyNumberFormat="1" applyBorder="1"/>
    <xf numFmtId="0" fontId="0" fillId="0" borderId="6" xfId="0" quotePrefix="1" applyBorder="1"/>
    <xf numFmtId="0" fontId="2" fillId="0" borderId="3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3"/>
  <sheetViews>
    <sheetView tabSelected="1" workbookViewId="0">
      <selection activeCell="C102" sqref="C102"/>
    </sheetView>
  </sheetViews>
  <sheetFormatPr baseColWidth="10" defaultColWidth="8.88671875" defaultRowHeight="14.4" x14ac:dyDescent="0.3"/>
  <cols>
    <col min="1" max="1" width="8.109375" bestFit="1" customWidth="1"/>
    <col min="2" max="2" width="7.109375" bestFit="1" customWidth="1"/>
    <col min="3" max="3" width="9.5546875" bestFit="1" customWidth="1"/>
    <col min="4" max="4" width="9.5546875" customWidth="1"/>
    <col min="5" max="5" width="10.5546875" bestFit="1" customWidth="1"/>
    <col min="6" max="6" width="10.109375" bestFit="1" customWidth="1"/>
    <col min="7" max="7" width="77.88671875" customWidth="1"/>
    <col min="8" max="8" width="43" bestFit="1" customWidth="1"/>
  </cols>
  <sheetData>
    <row r="1" spans="1:11" x14ac:dyDescent="0.3">
      <c r="A1" s="79" t="s">
        <v>0</v>
      </c>
      <c r="B1" s="74"/>
      <c r="C1" s="76" t="s">
        <v>5</v>
      </c>
      <c r="D1" s="77"/>
      <c r="E1" s="78"/>
      <c r="F1" s="17" t="s">
        <v>4</v>
      </c>
      <c r="G1" s="72" t="s">
        <v>6</v>
      </c>
    </row>
    <row r="2" spans="1:11" ht="15" thickBot="1" x14ac:dyDescent="0.35">
      <c r="A2" s="80"/>
      <c r="B2" s="75"/>
      <c r="C2" s="18" t="s">
        <v>1</v>
      </c>
      <c r="D2" s="19" t="s">
        <v>2</v>
      </c>
      <c r="E2" s="20" t="s">
        <v>3</v>
      </c>
      <c r="F2" s="21" t="s">
        <v>1</v>
      </c>
      <c r="G2" s="73"/>
    </row>
    <row r="3" spans="1:11" x14ac:dyDescent="0.3">
      <c r="A3" s="66" t="s">
        <v>7</v>
      </c>
      <c r="B3" s="15" t="s">
        <v>8</v>
      </c>
      <c r="C3" s="10" t="s">
        <v>159</v>
      </c>
      <c r="D3" s="11"/>
      <c r="E3" s="12"/>
      <c r="F3" s="13" t="s">
        <v>27</v>
      </c>
      <c r="G3" s="12" t="s">
        <v>31</v>
      </c>
    </row>
    <row r="4" spans="1:11" x14ac:dyDescent="0.3">
      <c r="A4" s="67"/>
      <c r="B4" s="29" t="s">
        <v>9</v>
      </c>
      <c r="C4" s="4"/>
      <c r="D4" s="1"/>
      <c r="E4" s="5"/>
      <c r="F4" s="3"/>
      <c r="G4" s="5"/>
    </row>
    <row r="5" spans="1:11" ht="15" thickBot="1" x14ac:dyDescent="0.35">
      <c r="A5" s="68"/>
      <c r="B5" s="16" t="s">
        <v>10</v>
      </c>
      <c r="C5" s="63">
        <f>ROUND(3299/30*52,0)</f>
        <v>5718</v>
      </c>
      <c r="D5" s="7"/>
      <c r="E5" s="8"/>
      <c r="F5" s="22" t="s">
        <v>11</v>
      </c>
      <c r="G5" s="8"/>
    </row>
    <row r="6" spans="1:11" x14ac:dyDescent="0.3">
      <c r="A6" s="66" t="s">
        <v>12</v>
      </c>
      <c r="B6" s="15" t="s">
        <v>8</v>
      </c>
      <c r="C6" s="10" t="s">
        <v>29</v>
      </c>
      <c r="D6" s="11"/>
      <c r="E6" s="12"/>
      <c r="F6" s="13" t="s">
        <v>30</v>
      </c>
      <c r="G6" s="12" t="s">
        <v>32</v>
      </c>
    </row>
    <row r="7" spans="1:11" x14ac:dyDescent="0.3">
      <c r="A7" s="67"/>
      <c r="B7" s="29" t="s">
        <v>9</v>
      </c>
      <c r="C7" s="4"/>
      <c r="D7" s="1"/>
      <c r="E7" s="5"/>
      <c r="F7" s="3"/>
      <c r="G7" s="5"/>
    </row>
    <row r="8" spans="1:11" ht="15" thickBot="1" x14ac:dyDescent="0.35">
      <c r="A8" s="68"/>
      <c r="B8" s="16" t="s">
        <v>10</v>
      </c>
      <c r="C8" s="6" t="s">
        <v>52</v>
      </c>
      <c r="D8" s="7"/>
      <c r="E8" s="8"/>
      <c r="F8" s="22" t="s">
        <v>11</v>
      </c>
      <c r="G8" s="8"/>
    </row>
    <row r="9" spans="1:11" x14ac:dyDescent="0.3">
      <c r="A9" s="66" t="s">
        <v>13</v>
      </c>
      <c r="B9" s="15" t="s">
        <v>8</v>
      </c>
      <c r="C9" s="10" t="s">
        <v>37</v>
      </c>
      <c r="D9" s="11"/>
      <c r="E9" s="12"/>
      <c r="F9" s="13" t="s">
        <v>38</v>
      </c>
      <c r="G9" s="12" t="s">
        <v>32</v>
      </c>
    </row>
    <row r="10" spans="1:11" x14ac:dyDescent="0.3">
      <c r="A10" s="67"/>
      <c r="B10" s="29" t="s">
        <v>9</v>
      </c>
      <c r="C10" s="4"/>
      <c r="D10" s="1"/>
      <c r="E10" s="5"/>
      <c r="F10" s="3"/>
      <c r="G10" s="5"/>
    </row>
    <row r="11" spans="1:11" ht="15" thickBot="1" x14ac:dyDescent="0.35">
      <c r="A11" s="68"/>
      <c r="B11" s="16" t="s">
        <v>10</v>
      </c>
      <c r="C11" s="6" t="s">
        <v>52</v>
      </c>
      <c r="D11" s="7"/>
      <c r="E11" s="8"/>
      <c r="F11" s="22" t="s">
        <v>11</v>
      </c>
      <c r="G11" s="8"/>
    </row>
    <row r="12" spans="1:11" ht="15" thickBot="1" x14ac:dyDescent="0.35">
      <c r="A12" s="66" t="s">
        <v>14</v>
      </c>
      <c r="B12" s="15" t="s">
        <v>8</v>
      </c>
      <c r="C12" s="10" t="s">
        <v>35</v>
      </c>
      <c r="D12" s="7"/>
      <c r="E12" s="12"/>
      <c r="F12" s="13" t="s">
        <v>36</v>
      </c>
      <c r="G12" s="12"/>
    </row>
    <row r="13" spans="1:11" x14ac:dyDescent="0.3">
      <c r="A13" s="67"/>
      <c r="B13" s="29" t="s">
        <v>9</v>
      </c>
      <c r="C13" s="4"/>
      <c r="D13" s="1"/>
      <c r="E13" s="5"/>
      <c r="F13" s="3"/>
      <c r="G13" s="5"/>
    </row>
    <row r="14" spans="1:11" ht="15" thickBot="1" x14ac:dyDescent="0.35">
      <c r="A14" s="68"/>
      <c r="B14" s="16" t="s">
        <v>10</v>
      </c>
      <c r="C14" s="6" t="s">
        <v>52</v>
      </c>
      <c r="D14" s="7"/>
      <c r="E14" s="8"/>
      <c r="F14" s="22" t="s">
        <v>11</v>
      </c>
      <c r="G14" s="8"/>
    </row>
    <row r="15" spans="1:11" ht="28.8" x14ac:dyDescent="0.3">
      <c r="A15" s="66" t="s">
        <v>15</v>
      </c>
      <c r="B15" s="15" t="s">
        <v>8</v>
      </c>
      <c r="C15" s="10" t="s">
        <v>42</v>
      </c>
      <c r="D15" s="11" t="s">
        <v>43</v>
      </c>
      <c r="E15" s="12" t="s">
        <v>47</v>
      </c>
      <c r="F15" s="13" t="s">
        <v>48</v>
      </c>
      <c r="G15" s="38" t="s">
        <v>44</v>
      </c>
      <c r="J15">
        <f>180*52</f>
        <v>9360</v>
      </c>
      <c r="K15">
        <f>2291/30</f>
        <v>76.36666666666666</v>
      </c>
    </row>
    <row r="16" spans="1:11" x14ac:dyDescent="0.3">
      <c r="A16" s="67"/>
      <c r="B16" s="29" t="s">
        <v>9</v>
      </c>
      <c r="C16" s="4"/>
      <c r="D16" s="1"/>
      <c r="E16" s="5"/>
      <c r="F16" s="3"/>
      <c r="G16" s="5"/>
      <c r="J16">
        <f>9360/4</f>
        <v>2340</v>
      </c>
      <c r="K16">
        <f>K15*52</f>
        <v>3971.0666666666662</v>
      </c>
    </row>
    <row r="17" spans="1:10" ht="15" thickBot="1" x14ac:dyDescent="0.35">
      <c r="A17" s="68"/>
      <c r="B17" s="16" t="s">
        <v>10</v>
      </c>
      <c r="C17" s="64" t="s">
        <v>160</v>
      </c>
      <c r="D17" s="7" t="s">
        <v>161</v>
      </c>
      <c r="E17" s="8" t="s">
        <v>163</v>
      </c>
      <c r="F17" s="22" t="s">
        <v>11</v>
      </c>
      <c r="G17" s="8" t="s">
        <v>162</v>
      </c>
      <c r="J17">
        <f>5513/4</f>
        <v>1378.25</v>
      </c>
    </row>
    <row r="18" spans="1:10" x14ac:dyDescent="0.3">
      <c r="A18" s="66" t="s">
        <v>16</v>
      </c>
      <c r="B18" s="15" t="s">
        <v>8</v>
      </c>
      <c r="C18" s="10" t="s">
        <v>50</v>
      </c>
      <c r="E18" s="12"/>
      <c r="F18" s="11" t="s">
        <v>51</v>
      </c>
      <c r="G18" s="12" t="s">
        <v>49</v>
      </c>
      <c r="H18">
        <f>7950/30*52</f>
        <v>13780</v>
      </c>
    </row>
    <row r="19" spans="1:10" x14ac:dyDescent="0.3">
      <c r="A19" s="67"/>
      <c r="B19" s="29" t="s">
        <v>9</v>
      </c>
      <c r="C19" s="4"/>
      <c r="D19" s="1"/>
      <c r="E19" s="5"/>
      <c r="F19" s="3"/>
      <c r="G19" s="5"/>
      <c r="H19">
        <f>6000/30*52</f>
        <v>10400</v>
      </c>
    </row>
    <row r="20" spans="1:10" ht="15" thickBot="1" x14ac:dyDescent="0.35">
      <c r="A20" s="68"/>
      <c r="B20" s="16" t="s">
        <v>10</v>
      </c>
      <c r="C20" s="6" t="s">
        <v>164</v>
      </c>
      <c r="D20" s="7"/>
      <c r="E20" s="8"/>
      <c r="F20" s="22" t="s">
        <v>11</v>
      </c>
      <c r="G20" s="8" t="s">
        <v>90</v>
      </c>
    </row>
    <row r="21" spans="1:10" x14ac:dyDescent="0.3">
      <c r="A21" s="66" t="s">
        <v>53</v>
      </c>
      <c r="B21" s="15" t="s">
        <v>8</v>
      </c>
      <c r="C21" s="10" t="s">
        <v>63</v>
      </c>
      <c r="E21" s="12"/>
      <c r="F21" s="11" t="s">
        <v>64</v>
      </c>
      <c r="G21" s="12"/>
      <c r="H21" t="s">
        <v>57</v>
      </c>
      <c r="J21">
        <f>8100/30</f>
        <v>270</v>
      </c>
    </row>
    <row r="22" spans="1:10" x14ac:dyDescent="0.3">
      <c r="A22" s="67"/>
      <c r="B22" s="29" t="s">
        <v>9</v>
      </c>
      <c r="C22" s="4"/>
      <c r="D22" s="1"/>
      <c r="E22" s="5"/>
      <c r="F22" s="3"/>
      <c r="G22" s="5"/>
      <c r="J22">
        <f>250*52</f>
        <v>13000</v>
      </c>
    </row>
    <row r="23" spans="1:10" ht="15" thickBot="1" x14ac:dyDescent="0.35">
      <c r="A23" s="68"/>
      <c r="B23" s="16" t="s">
        <v>10</v>
      </c>
      <c r="C23" s="6" t="s">
        <v>52</v>
      </c>
      <c r="D23" s="7"/>
      <c r="E23" s="8"/>
      <c r="F23" s="22" t="s">
        <v>11</v>
      </c>
      <c r="G23" s="8"/>
    </row>
    <row r="24" spans="1:10" x14ac:dyDescent="0.3">
      <c r="A24" s="66" t="s">
        <v>54</v>
      </c>
      <c r="B24" s="15" t="s">
        <v>8</v>
      </c>
      <c r="C24" s="10" t="s">
        <v>67</v>
      </c>
      <c r="E24" s="12"/>
      <c r="F24" s="11" t="s">
        <v>68</v>
      </c>
      <c r="G24" s="12"/>
    </row>
    <row r="25" spans="1:10" x14ac:dyDescent="0.3">
      <c r="A25" s="67"/>
      <c r="B25" s="29" t="s">
        <v>9</v>
      </c>
      <c r="C25" s="4"/>
      <c r="D25" s="1"/>
      <c r="E25" s="5"/>
      <c r="F25" s="3"/>
      <c r="G25" s="5"/>
    </row>
    <row r="26" spans="1:10" ht="15" thickBot="1" x14ac:dyDescent="0.35">
      <c r="A26" s="68"/>
      <c r="B26" s="16" t="s">
        <v>10</v>
      </c>
      <c r="C26" s="6" t="s">
        <v>52</v>
      </c>
      <c r="D26" s="7"/>
      <c r="E26" s="8"/>
      <c r="F26" s="22" t="s">
        <v>11</v>
      </c>
      <c r="G26" s="8"/>
    </row>
    <row r="27" spans="1:10" x14ac:dyDescent="0.3">
      <c r="A27" s="66" t="s">
        <v>55</v>
      </c>
      <c r="B27" s="15" t="s">
        <v>8</v>
      </c>
      <c r="C27" s="10" t="s">
        <v>71</v>
      </c>
      <c r="E27" s="12"/>
      <c r="F27" s="11" t="s">
        <v>72</v>
      </c>
      <c r="G27" s="12"/>
    </row>
    <row r="28" spans="1:10" x14ac:dyDescent="0.3">
      <c r="A28" s="67"/>
      <c r="B28" s="29" t="s">
        <v>9</v>
      </c>
      <c r="C28" s="4"/>
      <c r="D28" s="1"/>
      <c r="E28" s="5"/>
      <c r="F28" s="3"/>
      <c r="G28" s="5"/>
    </row>
    <row r="29" spans="1:10" ht="15" thickBot="1" x14ac:dyDescent="0.35">
      <c r="A29" s="68"/>
      <c r="B29" s="16" t="s">
        <v>10</v>
      </c>
      <c r="C29" s="6" t="s">
        <v>52</v>
      </c>
      <c r="D29" s="7"/>
      <c r="E29" s="8"/>
      <c r="F29" s="22" t="s">
        <v>11</v>
      </c>
      <c r="G29" s="8"/>
    </row>
    <row r="30" spans="1:10" x14ac:dyDescent="0.3">
      <c r="A30" s="66" t="s">
        <v>56</v>
      </c>
      <c r="B30" s="15" t="s">
        <v>8</v>
      </c>
      <c r="C30" s="10" t="s">
        <v>74</v>
      </c>
      <c r="E30" s="12"/>
      <c r="F30" s="11" t="s">
        <v>75</v>
      </c>
      <c r="G30" s="12"/>
    </row>
    <row r="31" spans="1:10" x14ac:dyDescent="0.3">
      <c r="A31" s="67"/>
      <c r="B31" s="29" t="s">
        <v>9</v>
      </c>
      <c r="C31" s="4"/>
      <c r="D31" s="1"/>
      <c r="E31" s="5"/>
      <c r="F31" s="3"/>
      <c r="G31" s="5"/>
    </row>
    <row r="32" spans="1:10" ht="15" thickBot="1" x14ac:dyDescent="0.35">
      <c r="A32" s="68"/>
      <c r="B32" s="16" t="s">
        <v>10</v>
      </c>
      <c r="C32" s="6" t="s">
        <v>52</v>
      </c>
      <c r="D32" s="7"/>
      <c r="E32" s="8"/>
      <c r="F32" s="22" t="s">
        <v>11</v>
      </c>
      <c r="G32" s="8"/>
    </row>
    <row r="33" spans="1:8" x14ac:dyDescent="0.3">
      <c r="A33" s="66" t="s">
        <v>73</v>
      </c>
      <c r="B33" s="15" t="s">
        <v>8</v>
      </c>
      <c r="C33" s="10" t="s">
        <v>76</v>
      </c>
      <c r="E33" s="12"/>
      <c r="F33" s="11" t="s">
        <v>77</v>
      </c>
      <c r="G33" s="12"/>
    </row>
    <row r="34" spans="1:8" x14ac:dyDescent="0.3">
      <c r="A34" s="67"/>
      <c r="B34" s="29" t="s">
        <v>9</v>
      </c>
      <c r="C34" s="4"/>
      <c r="D34" s="1"/>
      <c r="E34" s="5"/>
      <c r="F34" s="3"/>
      <c r="G34" s="5"/>
    </row>
    <row r="35" spans="1:8" ht="15" thickBot="1" x14ac:dyDescent="0.35">
      <c r="A35" s="68"/>
      <c r="B35" s="16" t="s">
        <v>10</v>
      </c>
      <c r="C35" s="6"/>
      <c r="D35" s="7"/>
      <c r="E35" s="8"/>
      <c r="F35" s="22"/>
      <c r="G35" s="8"/>
    </row>
    <row r="36" spans="1:8" x14ac:dyDescent="0.3">
      <c r="A36" s="66" t="s">
        <v>78</v>
      </c>
      <c r="B36" s="15" t="s">
        <v>8</v>
      </c>
      <c r="C36" s="10" t="s">
        <v>80</v>
      </c>
      <c r="E36" s="12"/>
      <c r="F36" s="11" t="s">
        <v>81</v>
      </c>
      <c r="G36" s="12"/>
    </row>
    <row r="37" spans="1:8" x14ac:dyDescent="0.3">
      <c r="A37" s="67"/>
      <c r="B37" s="29" t="s">
        <v>9</v>
      </c>
      <c r="C37" s="4"/>
      <c r="D37" s="1"/>
      <c r="E37" s="5"/>
      <c r="F37" s="3"/>
      <c r="G37" s="5"/>
    </row>
    <row r="38" spans="1:8" ht="15" thickBot="1" x14ac:dyDescent="0.35">
      <c r="A38" s="68"/>
      <c r="B38" s="16" t="s">
        <v>10</v>
      </c>
      <c r="C38" s="6"/>
      <c r="D38" s="7"/>
      <c r="E38" s="8"/>
      <c r="F38" s="22"/>
      <c r="G38" s="8"/>
    </row>
    <row r="39" spans="1:8" x14ac:dyDescent="0.3">
      <c r="A39" s="66" t="s">
        <v>91</v>
      </c>
      <c r="B39" s="15" t="s">
        <v>8</v>
      </c>
      <c r="C39" s="10" t="s">
        <v>134</v>
      </c>
      <c r="E39" s="12"/>
      <c r="F39" s="11" t="s">
        <v>135</v>
      </c>
      <c r="G39" s="12"/>
      <c r="H39" t="s">
        <v>57</v>
      </c>
    </row>
    <row r="40" spans="1:8" x14ac:dyDescent="0.3">
      <c r="A40" s="67"/>
      <c r="B40" s="29" t="s">
        <v>9</v>
      </c>
      <c r="C40" s="4"/>
      <c r="D40" s="1"/>
      <c r="E40" s="5"/>
      <c r="F40" s="3"/>
      <c r="G40" s="5"/>
    </row>
    <row r="41" spans="1:8" ht="15" thickBot="1" x14ac:dyDescent="0.35">
      <c r="A41" s="68"/>
      <c r="B41" s="16" t="s">
        <v>10</v>
      </c>
      <c r="C41" s="6"/>
      <c r="D41" s="7"/>
      <c r="E41" s="8"/>
      <c r="F41" s="22"/>
      <c r="G41" s="8"/>
    </row>
    <row r="42" spans="1:8" x14ac:dyDescent="0.3">
      <c r="A42" s="66" t="s">
        <v>92</v>
      </c>
      <c r="B42" s="15" t="s">
        <v>8</v>
      </c>
      <c r="C42" s="10" t="s">
        <v>133</v>
      </c>
      <c r="E42" s="12"/>
      <c r="F42" s="11" t="s">
        <v>136</v>
      </c>
      <c r="G42" s="12"/>
      <c r="H42" t="s">
        <v>57</v>
      </c>
    </row>
    <row r="43" spans="1:8" x14ac:dyDescent="0.3">
      <c r="A43" s="67"/>
      <c r="B43" s="29" t="s">
        <v>9</v>
      </c>
      <c r="C43" s="4"/>
      <c r="D43" s="1"/>
      <c r="E43" s="5"/>
      <c r="F43" s="3"/>
      <c r="G43" s="5"/>
    </row>
    <row r="44" spans="1:8" ht="15" thickBot="1" x14ac:dyDescent="0.35">
      <c r="A44" s="68"/>
      <c r="B44" s="16" t="s">
        <v>10</v>
      </c>
      <c r="C44" s="6"/>
      <c r="D44" s="7"/>
      <c r="E44" s="8"/>
      <c r="F44" s="22"/>
      <c r="G44" s="8"/>
    </row>
    <row r="45" spans="1:8" x14ac:dyDescent="0.3">
      <c r="A45" s="66" t="s">
        <v>93</v>
      </c>
      <c r="B45" s="15" t="s">
        <v>8</v>
      </c>
      <c r="C45" s="10" t="s">
        <v>131</v>
      </c>
      <c r="E45" s="12"/>
      <c r="F45" s="47" t="s">
        <v>11</v>
      </c>
      <c r="G45" s="12" t="s">
        <v>132</v>
      </c>
      <c r="H45" t="s">
        <v>57</v>
      </c>
    </row>
    <row r="46" spans="1:8" x14ac:dyDescent="0.3">
      <c r="A46" s="67"/>
      <c r="B46" s="29" t="s">
        <v>9</v>
      </c>
      <c r="C46" s="4" t="s">
        <v>158</v>
      </c>
      <c r="D46" s="1"/>
      <c r="E46" s="5"/>
      <c r="F46" s="3"/>
      <c r="G46" s="5"/>
    </row>
    <row r="47" spans="1:8" ht="15" thickBot="1" x14ac:dyDescent="0.35">
      <c r="A47" s="68"/>
      <c r="B47" s="16" t="s">
        <v>10</v>
      </c>
      <c r="C47" s="6"/>
      <c r="D47" s="7"/>
      <c r="E47" s="8"/>
      <c r="F47" s="22"/>
      <c r="G47" s="8"/>
    </row>
    <row r="48" spans="1:8" x14ac:dyDescent="0.3">
      <c r="A48" s="66" t="s">
        <v>94</v>
      </c>
      <c r="B48" s="15" t="s">
        <v>8</v>
      </c>
      <c r="C48" s="10" t="s">
        <v>130</v>
      </c>
      <c r="E48" s="12"/>
      <c r="F48" s="11" t="s">
        <v>144</v>
      </c>
      <c r="G48" s="12"/>
      <c r="H48" t="s">
        <v>57</v>
      </c>
    </row>
    <row r="49" spans="1:8" x14ac:dyDescent="0.3">
      <c r="A49" s="67"/>
      <c r="B49" s="29" t="s">
        <v>9</v>
      </c>
      <c r="C49" s="4"/>
      <c r="D49" s="1"/>
      <c r="E49" s="5"/>
      <c r="F49" s="3"/>
      <c r="G49" s="5"/>
    </row>
    <row r="50" spans="1:8" ht="15" thickBot="1" x14ac:dyDescent="0.35">
      <c r="A50" s="68"/>
      <c r="B50" s="16" t="s">
        <v>10</v>
      </c>
      <c r="C50" s="6"/>
      <c r="D50" s="7"/>
      <c r="E50" s="8"/>
      <c r="F50" s="22"/>
      <c r="G50" s="8"/>
    </row>
    <row r="51" spans="1:8" x14ac:dyDescent="0.3">
      <c r="A51" s="66" t="s">
        <v>95</v>
      </c>
      <c r="B51" s="15" t="s">
        <v>8</v>
      </c>
      <c r="C51" s="10" t="s">
        <v>129</v>
      </c>
      <c r="E51" s="12"/>
      <c r="F51" s="11" t="s">
        <v>137</v>
      </c>
      <c r="G51" s="12"/>
      <c r="H51" t="s">
        <v>57</v>
      </c>
    </row>
    <row r="52" spans="1:8" x14ac:dyDescent="0.3">
      <c r="A52" s="67"/>
      <c r="B52" s="29" t="s">
        <v>9</v>
      </c>
      <c r="C52" s="4"/>
      <c r="D52" s="1"/>
      <c r="E52" s="5"/>
      <c r="F52" s="3"/>
      <c r="G52" s="5"/>
    </row>
    <row r="53" spans="1:8" ht="15" thickBot="1" x14ac:dyDescent="0.35">
      <c r="A53" s="68"/>
      <c r="B53" s="16" t="s">
        <v>10</v>
      </c>
      <c r="C53" s="6"/>
      <c r="D53" s="7"/>
      <c r="E53" s="8"/>
      <c r="F53" s="22"/>
      <c r="G53" s="8"/>
    </row>
    <row r="54" spans="1:8" x14ac:dyDescent="0.3">
      <c r="A54" s="66" t="s">
        <v>96</v>
      </c>
      <c r="B54" s="15" t="s">
        <v>8</v>
      </c>
      <c r="C54" s="10" t="s">
        <v>128</v>
      </c>
      <c r="E54" s="12"/>
      <c r="F54" s="11" t="s">
        <v>138</v>
      </c>
      <c r="G54" s="12"/>
      <c r="H54" t="s">
        <v>57</v>
      </c>
    </row>
    <row r="55" spans="1:8" x14ac:dyDescent="0.3">
      <c r="A55" s="67"/>
      <c r="B55" s="29" t="s">
        <v>9</v>
      </c>
      <c r="C55" s="4"/>
      <c r="D55" s="1"/>
      <c r="E55" s="5"/>
      <c r="F55" s="3"/>
      <c r="G55" s="5"/>
    </row>
    <row r="56" spans="1:8" ht="15" thickBot="1" x14ac:dyDescent="0.35">
      <c r="A56" s="68"/>
      <c r="B56" s="16" t="s">
        <v>10</v>
      </c>
      <c r="C56" s="6"/>
      <c r="D56" s="7"/>
      <c r="E56" s="8"/>
      <c r="F56" s="22"/>
      <c r="G56" s="8"/>
    </row>
    <row r="57" spans="1:8" x14ac:dyDescent="0.3">
      <c r="A57" s="66" t="s">
        <v>97</v>
      </c>
      <c r="B57" s="15" t="s">
        <v>8</v>
      </c>
      <c r="C57" s="10" t="s">
        <v>125</v>
      </c>
      <c r="E57" s="12"/>
      <c r="F57" s="11" t="s">
        <v>126</v>
      </c>
      <c r="G57" s="12" t="s">
        <v>127</v>
      </c>
      <c r="H57" t="s">
        <v>57</v>
      </c>
    </row>
    <row r="58" spans="1:8" x14ac:dyDescent="0.3">
      <c r="A58" s="67"/>
      <c r="B58" s="29" t="s">
        <v>9</v>
      </c>
      <c r="C58" s="4"/>
      <c r="D58" s="1"/>
      <c r="E58" s="5"/>
      <c r="F58" s="3"/>
      <c r="G58" s="5"/>
    </row>
    <row r="59" spans="1:8" ht="15" thickBot="1" x14ac:dyDescent="0.35">
      <c r="A59" s="68"/>
      <c r="B59" s="16" t="s">
        <v>10</v>
      </c>
      <c r="C59" s="6" t="s">
        <v>165</v>
      </c>
      <c r="D59" s="7"/>
      <c r="E59" s="8"/>
      <c r="F59" s="22"/>
      <c r="G59" s="8"/>
    </row>
    <row r="60" spans="1:8" x14ac:dyDescent="0.3">
      <c r="A60" s="66" t="s">
        <v>98</v>
      </c>
      <c r="B60" s="15" t="s">
        <v>8</v>
      </c>
      <c r="C60" s="10" t="s">
        <v>124</v>
      </c>
      <c r="E60" s="12"/>
      <c r="F60" s="11" t="s">
        <v>139</v>
      </c>
      <c r="G60" s="12" t="s">
        <v>123</v>
      </c>
      <c r="H60" t="s">
        <v>57</v>
      </c>
    </row>
    <row r="61" spans="1:8" x14ac:dyDescent="0.3">
      <c r="A61" s="67"/>
      <c r="B61" s="29" t="s">
        <v>9</v>
      </c>
      <c r="C61" s="4"/>
      <c r="D61" s="1"/>
      <c r="E61" s="5"/>
      <c r="F61" s="3"/>
      <c r="G61" s="5"/>
    </row>
    <row r="62" spans="1:8" ht="15" thickBot="1" x14ac:dyDescent="0.35">
      <c r="A62" s="68"/>
      <c r="B62" s="16" t="s">
        <v>10</v>
      </c>
      <c r="C62" s="6"/>
      <c r="D62" s="7"/>
      <c r="E62" s="8"/>
      <c r="F62" s="22"/>
      <c r="G62" s="8"/>
    </row>
    <row r="63" spans="1:8" x14ac:dyDescent="0.3">
      <c r="A63" s="66" t="s">
        <v>99</v>
      </c>
      <c r="B63" s="15" t="s">
        <v>8</v>
      </c>
      <c r="C63" s="10" t="s">
        <v>122</v>
      </c>
      <c r="E63" s="12"/>
      <c r="F63" s="11" t="s">
        <v>140</v>
      </c>
      <c r="G63" s="12"/>
      <c r="H63" t="s">
        <v>57</v>
      </c>
    </row>
    <row r="64" spans="1:8" x14ac:dyDescent="0.3">
      <c r="A64" s="67"/>
      <c r="B64" s="29" t="s">
        <v>9</v>
      </c>
      <c r="C64" s="4"/>
      <c r="D64" s="1"/>
      <c r="E64" s="5"/>
      <c r="F64" s="3"/>
      <c r="G64" s="5"/>
    </row>
    <row r="65" spans="1:8" ht="15" thickBot="1" x14ac:dyDescent="0.35">
      <c r="A65" s="68"/>
      <c r="B65" s="16" t="s">
        <v>10</v>
      </c>
      <c r="C65" s="6"/>
      <c r="D65" s="7"/>
      <c r="E65" s="8"/>
      <c r="F65" s="22"/>
      <c r="G65" s="8"/>
    </row>
    <row r="66" spans="1:8" x14ac:dyDescent="0.3">
      <c r="A66" s="66" t="s">
        <v>118</v>
      </c>
      <c r="B66" s="15" t="s">
        <v>8</v>
      </c>
      <c r="C66" s="10" t="s">
        <v>117</v>
      </c>
      <c r="E66" s="12"/>
      <c r="F66" s="47" t="s">
        <v>11</v>
      </c>
      <c r="G66" s="12" t="s">
        <v>120</v>
      </c>
      <c r="H66" t="s">
        <v>57</v>
      </c>
    </row>
    <row r="67" spans="1:8" x14ac:dyDescent="0.3">
      <c r="A67" s="67"/>
      <c r="B67" s="29" t="s">
        <v>9</v>
      </c>
      <c r="C67" s="4"/>
      <c r="D67" s="1"/>
      <c r="E67" s="5"/>
      <c r="F67" s="3"/>
      <c r="G67" s="5"/>
    </row>
    <row r="68" spans="1:8" ht="15" thickBot="1" x14ac:dyDescent="0.35">
      <c r="A68" s="68"/>
      <c r="B68" s="16" t="s">
        <v>10</v>
      </c>
      <c r="C68" s="6"/>
      <c r="D68" s="7"/>
      <c r="E68" s="8"/>
      <c r="F68" s="22"/>
      <c r="G68" s="8"/>
    </row>
    <row r="69" spans="1:8" x14ac:dyDescent="0.3">
      <c r="A69" s="66" t="s">
        <v>119</v>
      </c>
      <c r="B69" s="15" t="s">
        <v>8</v>
      </c>
      <c r="C69" s="10" t="s">
        <v>121</v>
      </c>
      <c r="E69" s="12"/>
      <c r="F69" s="11" t="s">
        <v>141</v>
      </c>
      <c r="G69" s="12"/>
      <c r="H69" t="s">
        <v>57</v>
      </c>
    </row>
    <row r="70" spans="1:8" x14ac:dyDescent="0.3">
      <c r="A70" s="67"/>
      <c r="B70" s="29" t="s">
        <v>9</v>
      </c>
      <c r="C70" s="4"/>
      <c r="D70" s="1"/>
      <c r="E70" s="5"/>
      <c r="F70" s="3"/>
      <c r="G70" s="5"/>
    </row>
    <row r="71" spans="1:8" ht="15" thickBot="1" x14ac:dyDescent="0.35">
      <c r="A71" s="68"/>
      <c r="B71" s="16" t="s">
        <v>10</v>
      </c>
      <c r="C71" s="6"/>
      <c r="D71" s="7"/>
      <c r="E71" s="8"/>
      <c r="F71" s="22"/>
      <c r="G71" s="8"/>
    </row>
    <row r="72" spans="1:8" x14ac:dyDescent="0.3">
      <c r="A72" s="66" t="s">
        <v>100</v>
      </c>
      <c r="B72" s="15" t="s">
        <v>8</v>
      </c>
      <c r="C72" s="10" t="s">
        <v>115</v>
      </c>
      <c r="E72" s="12"/>
      <c r="F72" s="47" t="s">
        <v>11</v>
      </c>
      <c r="G72" s="12" t="s">
        <v>116</v>
      </c>
      <c r="H72" t="s">
        <v>57</v>
      </c>
    </row>
    <row r="73" spans="1:8" x14ac:dyDescent="0.3">
      <c r="A73" s="67"/>
      <c r="B73" s="29" t="s">
        <v>9</v>
      </c>
      <c r="C73" s="4"/>
      <c r="D73" s="1"/>
      <c r="E73" s="5"/>
      <c r="F73" s="3"/>
      <c r="G73" s="5"/>
    </row>
    <row r="74" spans="1:8" ht="15" thickBot="1" x14ac:dyDescent="0.35">
      <c r="A74" s="68"/>
      <c r="B74" s="16" t="s">
        <v>10</v>
      </c>
      <c r="C74" s="6"/>
      <c r="D74" s="7"/>
      <c r="E74" s="8"/>
      <c r="F74" s="22"/>
      <c r="G74" s="8"/>
    </row>
    <row r="75" spans="1:8" x14ac:dyDescent="0.3">
      <c r="A75" s="66" t="s">
        <v>101</v>
      </c>
      <c r="B75" s="15" t="s">
        <v>8</v>
      </c>
      <c r="C75" s="10" t="s">
        <v>114</v>
      </c>
      <c r="E75" s="12"/>
      <c r="F75" s="11" t="s">
        <v>142</v>
      </c>
      <c r="G75" s="12"/>
      <c r="H75" t="s">
        <v>57</v>
      </c>
    </row>
    <row r="76" spans="1:8" x14ac:dyDescent="0.3">
      <c r="A76" s="67"/>
      <c r="B76" s="29" t="s">
        <v>9</v>
      </c>
      <c r="C76" s="4"/>
      <c r="D76" s="1"/>
      <c r="E76" s="5"/>
      <c r="F76" s="3"/>
      <c r="G76" s="5"/>
    </row>
    <row r="77" spans="1:8" ht="15" thickBot="1" x14ac:dyDescent="0.35">
      <c r="A77" s="68"/>
      <c r="B77" s="16" t="s">
        <v>10</v>
      </c>
      <c r="C77" s="6"/>
      <c r="D77" s="7"/>
      <c r="E77" s="8"/>
      <c r="F77" s="22"/>
      <c r="G77" s="8"/>
    </row>
    <row r="78" spans="1:8" x14ac:dyDescent="0.3">
      <c r="A78" s="69" t="s">
        <v>102</v>
      </c>
      <c r="B78" s="48" t="s">
        <v>8</v>
      </c>
      <c r="C78" s="49">
        <v>-300</v>
      </c>
      <c r="D78" s="50"/>
      <c r="E78" s="51"/>
      <c r="F78" s="52"/>
      <c r="G78" s="51" t="s">
        <v>113</v>
      </c>
    </row>
    <row r="79" spans="1:8" x14ac:dyDescent="0.3">
      <c r="A79" s="70"/>
      <c r="B79" s="53" t="s">
        <v>9</v>
      </c>
      <c r="C79" s="54"/>
      <c r="D79" s="55"/>
      <c r="E79" s="56"/>
      <c r="F79" s="57"/>
      <c r="G79" s="56"/>
    </row>
    <row r="80" spans="1:8" ht="15" thickBot="1" x14ac:dyDescent="0.35">
      <c r="A80" s="71"/>
      <c r="B80" s="58" t="s">
        <v>10</v>
      </c>
      <c r="C80" s="59"/>
      <c r="D80" s="60"/>
      <c r="E80" s="61"/>
      <c r="F80" s="62"/>
      <c r="G80" s="61"/>
    </row>
    <row r="81" spans="1:8" x14ac:dyDescent="0.3">
      <c r="A81" s="66" t="s">
        <v>103</v>
      </c>
      <c r="B81" s="15" t="s">
        <v>8</v>
      </c>
      <c r="C81" s="10" t="s">
        <v>111</v>
      </c>
      <c r="E81" s="12"/>
      <c r="F81" s="11" t="s">
        <v>143</v>
      </c>
      <c r="G81" s="12" t="s">
        <v>112</v>
      </c>
      <c r="H81" t="s">
        <v>57</v>
      </c>
    </row>
    <row r="82" spans="1:8" x14ac:dyDescent="0.3">
      <c r="A82" s="67"/>
      <c r="B82" s="29" t="s">
        <v>9</v>
      </c>
      <c r="C82" s="4"/>
      <c r="D82" s="1"/>
      <c r="E82" s="5"/>
      <c r="F82" s="3"/>
      <c r="G82" s="5"/>
    </row>
    <row r="83" spans="1:8" ht="15" thickBot="1" x14ac:dyDescent="0.35">
      <c r="A83" s="68"/>
      <c r="B83" s="16" t="s">
        <v>10</v>
      </c>
      <c r="C83" s="6"/>
      <c r="D83" s="7"/>
      <c r="E83" s="8"/>
      <c r="F83" s="22"/>
      <c r="G83" s="8"/>
    </row>
    <row r="84" spans="1:8" x14ac:dyDescent="0.3">
      <c r="A84" s="66" t="s">
        <v>104</v>
      </c>
      <c r="B84" s="15" t="s">
        <v>8</v>
      </c>
      <c r="C84" s="10" t="s">
        <v>110</v>
      </c>
      <c r="E84" s="12"/>
      <c r="F84" t="s">
        <v>236</v>
      </c>
      <c r="G84" s="12" t="s">
        <v>112</v>
      </c>
      <c r="H84" t="s">
        <v>57</v>
      </c>
    </row>
    <row r="85" spans="1:8" x14ac:dyDescent="0.3">
      <c r="A85" s="67"/>
      <c r="B85" s="29" t="s">
        <v>9</v>
      </c>
      <c r="C85" s="4"/>
      <c r="D85" s="1"/>
      <c r="E85" s="5"/>
      <c r="F85" s="3"/>
      <c r="G85" s="5"/>
    </row>
    <row r="86" spans="1:8" ht="15" thickBot="1" x14ac:dyDescent="0.35">
      <c r="A86" s="68"/>
      <c r="B86" s="16" t="s">
        <v>10</v>
      </c>
      <c r="C86" s="6"/>
      <c r="D86" s="7"/>
      <c r="E86" s="8"/>
      <c r="F86" s="22"/>
      <c r="G86" s="8"/>
    </row>
    <row r="87" spans="1:8" x14ac:dyDescent="0.3">
      <c r="A87" s="66" t="s">
        <v>105</v>
      </c>
      <c r="B87" s="15" t="s">
        <v>8</v>
      </c>
      <c r="C87" s="10" t="s">
        <v>154</v>
      </c>
      <c r="E87" s="12"/>
      <c r="F87" s="11" t="s">
        <v>235</v>
      </c>
      <c r="G87" s="12"/>
      <c r="H87" t="s">
        <v>57</v>
      </c>
    </row>
    <row r="88" spans="1:8" x14ac:dyDescent="0.3">
      <c r="A88" s="67"/>
      <c r="B88" s="29" t="s">
        <v>9</v>
      </c>
      <c r="C88" s="4"/>
      <c r="D88" s="1"/>
      <c r="E88" s="5"/>
      <c r="F88" s="3"/>
      <c r="G88" s="5"/>
    </row>
    <row r="89" spans="1:8" ht="15" thickBot="1" x14ac:dyDescent="0.35">
      <c r="A89" s="68"/>
      <c r="B89" s="16" t="s">
        <v>10</v>
      </c>
      <c r="C89" s="6"/>
      <c r="D89" s="7"/>
      <c r="E89" s="8"/>
      <c r="F89" s="22"/>
      <c r="G89" s="8"/>
    </row>
    <row r="90" spans="1:8" x14ac:dyDescent="0.3">
      <c r="A90" s="66" t="s">
        <v>106</v>
      </c>
      <c r="B90" s="15" t="s">
        <v>8</v>
      </c>
      <c r="C90" s="10" t="s">
        <v>152</v>
      </c>
      <c r="E90" s="12"/>
      <c r="F90" s="11" t="s">
        <v>153</v>
      </c>
      <c r="G90" s="12"/>
      <c r="H90" t="s">
        <v>57</v>
      </c>
    </row>
    <row r="91" spans="1:8" x14ac:dyDescent="0.3">
      <c r="A91" s="67"/>
      <c r="B91" s="29" t="s">
        <v>9</v>
      </c>
      <c r="C91" s="4"/>
      <c r="D91" s="1"/>
      <c r="E91" s="5"/>
      <c r="F91" s="3"/>
      <c r="G91" s="5"/>
    </row>
    <row r="92" spans="1:8" ht="15" thickBot="1" x14ac:dyDescent="0.35">
      <c r="A92" s="68"/>
      <c r="B92" s="16" t="s">
        <v>10</v>
      </c>
      <c r="C92" s="6"/>
      <c r="D92" s="7"/>
      <c r="E92" s="8"/>
      <c r="F92" s="22"/>
      <c r="G92" s="8"/>
    </row>
    <row r="93" spans="1:8" x14ac:dyDescent="0.3">
      <c r="A93" s="66" t="s">
        <v>107</v>
      </c>
      <c r="B93" s="15" t="s">
        <v>8</v>
      </c>
      <c r="C93" s="10" t="s">
        <v>145</v>
      </c>
      <c r="E93" s="12"/>
      <c r="F93" s="11" t="s">
        <v>146</v>
      </c>
      <c r="G93" s="12"/>
      <c r="H93" t="s">
        <v>57</v>
      </c>
    </row>
    <row r="94" spans="1:8" x14ac:dyDescent="0.3">
      <c r="A94" s="67"/>
      <c r="B94" s="29" t="s">
        <v>9</v>
      </c>
      <c r="C94" s="4"/>
      <c r="D94" s="1"/>
      <c r="E94" s="5"/>
      <c r="F94" s="3"/>
      <c r="G94" s="5"/>
    </row>
    <row r="95" spans="1:8" ht="15" thickBot="1" x14ac:dyDescent="0.35">
      <c r="A95" s="68"/>
      <c r="B95" s="16" t="s">
        <v>10</v>
      </c>
      <c r="C95" s="6"/>
      <c r="D95" s="7"/>
      <c r="E95" s="8"/>
      <c r="F95" s="22"/>
      <c r="G95" s="8"/>
    </row>
    <row r="96" spans="1:8" x14ac:dyDescent="0.3">
      <c r="A96" s="66" t="s">
        <v>108</v>
      </c>
      <c r="B96" s="15" t="s">
        <v>8</v>
      </c>
      <c r="C96" s="10" t="s">
        <v>147</v>
      </c>
      <c r="E96" s="12"/>
      <c r="F96" s="11" t="s">
        <v>234</v>
      </c>
      <c r="G96" s="12"/>
      <c r="H96" t="s">
        <v>57</v>
      </c>
    </row>
    <row r="97" spans="1:8" x14ac:dyDescent="0.3">
      <c r="A97" s="67"/>
      <c r="B97" s="29" t="s">
        <v>9</v>
      </c>
      <c r="C97" s="4"/>
      <c r="D97" s="1"/>
      <c r="E97" s="5"/>
      <c r="F97" s="3"/>
      <c r="G97" s="5"/>
    </row>
    <row r="98" spans="1:8" ht="15" thickBot="1" x14ac:dyDescent="0.35">
      <c r="A98" s="68"/>
      <c r="B98" s="16" t="s">
        <v>10</v>
      </c>
      <c r="C98" s="6"/>
      <c r="D98" s="7"/>
      <c r="E98" s="8"/>
      <c r="F98" s="22"/>
      <c r="G98" s="8"/>
    </row>
    <row r="99" spans="1:8" x14ac:dyDescent="0.3">
      <c r="A99" s="66" t="s">
        <v>155</v>
      </c>
      <c r="B99" s="15" t="s">
        <v>8</v>
      </c>
      <c r="C99" s="10" t="s">
        <v>222</v>
      </c>
      <c r="E99" s="12"/>
      <c r="F99" s="47" t="s">
        <v>11</v>
      </c>
      <c r="G99" s="12"/>
      <c r="H99" t="s">
        <v>57</v>
      </c>
    </row>
    <row r="100" spans="1:8" x14ac:dyDescent="0.3">
      <c r="A100" s="67"/>
      <c r="B100" s="29" t="s">
        <v>9</v>
      </c>
      <c r="C100" s="4"/>
      <c r="D100" s="1"/>
      <c r="E100" s="5"/>
      <c r="F100" s="3"/>
      <c r="G100" s="5"/>
    </row>
    <row r="101" spans="1:8" ht="15" thickBot="1" x14ac:dyDescent="0.35">
      <c r="A101" s="68"/>
      <c r="B101" s="16" t="s">
        <v>10</v>
      </c>
      <c r="C101" s="6"/>
      <c r="D101" s="7"/>
      <c r="E101" s="8"/>
      <c r="F101" s="22"/>
      <c r="G101" s="8"/>
    </row>
    <row r="102" spans="1:8" x14ac:dyDescent="0.3">
      <c r="A102" s="66" t="s">
        <v>109</v>
      </c>
      <c r="B102" s="15" t="s">
        <v>8</v>
      </c>
      <c r="C102" s="10" t="s">
        <v>156</v>
      </c>
      <c r="E102" s="12"/>
      <c r="F102" s="11" t="s">
        <v>168</v>
      </c>
      <c r="G102" s="12"/>
      <c r="H102" t="s">
        <v>57</v>
      </c>
    </row>
    <row r="103" spans="1:8" x14ac:dyDescent="0.3">
      <c r="A103" s="67"/>
      <c r="B103" s="29" t="s">
        <v>9</v>
      </c>
      <c r="C103" s="4"/>
      <c r="D103" s="1"/>
      <c r="E103" s="5"/>
      <c r="F103" s="3"/>
      <c r="G103" s="5"/>
    </row>
    <row r="104" spans="1:8" ht="15" thickBot="1" x14ac:dyDescent="0.35">
      <c r="A104" s="68"/>
      <c r="B104" s="16" t="s">
        <v>10</v>
      </c>
      <c r="C104" s="6"/>
      <c r="D104" s="7"/>
      <c r="E104" s="8"/>
      <c r="F104" s="22"/>
      <c r="G104" s="8"/>
    </row>
    <row r="105" spans="1:8" x14ac:dyDescent="0.3">
      <c r="A105" s="66" t="s">
        <v>148</v>
      </c>
      <c r="B105" s="15" t="s">
        <v>8</v>
      </c>
      <c r="C105" s="10" t="s">
        <v>157</v>
      </c>
      <c r="E105" s="12"/>
      <c r="F105" s="47" t="s">
        <v>11</v>
      </c>
      <c r="G105" s="12"/>
      <c r="H105" t="s">
        <v>57</v>
      </c>
    </row>
    <row r="106" spans="1:8" x14ac:dyDescent="0.3">
      <c r="A106" s="67"/>
      <c r="B106" s="29" t="s">
        <v>9</v>
      </c>
      <c r="C106" s="4"/>
      <c r="D106" s="1"/>
      <c r="E106" s="5"/>
      <c r="F106" s="3"/>
      <c r="G106" s="5"/>
    </row>
    <row r="107" spans="1:8" ht="15" thickBot="1" x14ac:dyDescent="0.35">
      <c r="A107" s="68"/>
      <c r="B107" s="16" t="s">
        <v>10</v>
      </c>
      <c r="C107" s="6"/>
      <c r="D107" s="7"/>
      <c r="E107" s="8"/>
      <c r="F107" s="22"/>
      <c r="G107" s="8"/>
    </row>
    <row r="108" spans="1:8" x14ac:dyDescent="0.3">
      <c r="A108" s="66" t="s">
        <v>149</v>
      </c>
      <c r="B108" s="15" t="s">
        <v>8</v>
      </c>
      <c r="C108" s="65" t="s">
        <v>169</v>
      </c>
      <c r="E108" s="12"/>
      <c r="F108" s="11" t="s">
        <v>171</v>
      </c>
      <c r="G108" s="12" t="s">
        <v>167</v>
      </c>
      <c r="H108" t="s">
        <v>57</v>
      </c>
    </row>
    <row r="109" spans="1:8" x14ac:dyDescent="0.3">
      <c r="A109" s="67"/>
      <c r="B109" s="29" t="s">
        <v>9</v>
      </c>
      <c r="C109" s="4"/>
      <c r="D109" s="1"/>
      <c r="E109" s="5"/>
      <c r="F109" s="3"/>
      <c r="G109" s="5"/>
    </row>
    <row r="110" spans="1:8" ht="15" thickBot="1" x14ac:dyDescent="0.35">
      <c r="A110" s="68"/>
      <c r="B110" s="16" t="s">
        <v>10</v>
      </c>
      <c r="C110" s="6"/>
      <c r="D110" s="7"/>
      <c r="E110" s="8"/>
      <c r="F110" s="22"/>
      <c r="G110" s="8"/>
    </row>
    <row r="111" spans="1:8" x14ac:dyDescent="0.3">
      <c r="A111" s="69" t="s">
        <v>150</v>
      </c>
      <c r="B111" s="48" t="s">
        <v>8</v>
      </c>
      <c r="C111" s="49" t="s">
        <v>170</v>
      </c>
      <c r="D111" s="50"/>
      <c r="E111" s="51"/>
      <c r="F111" s="52"/>
      <c r="G111" s="51" t="s">
        <v>166</v>
      </c>
      <c r="H111" t="s">
        <v>57</v>
      </c>
    </row>
    <row r="112" spans="1:8" x14ac:dyDescent="0.3">
      <c r="A112" s="70"/>
      <c r="B112" s="53" t="s">
        <v>9</v>
      </c>
      <c r="C112" s="54"/>
      <c r="D112" s="55"/>
      <c r="E112" s="56"/>
      <c r="F112" s="57"/>
      <c r="G112" s="56"/>
    </row>
    <row r="113" spans="1:8" ht="15" thickBot="1" x14ac:dyDescent="0.35">
      <c r="A113" s="71"/>
      <c r="B113" s="58" t="s">
        <v>10</v>
      </c>
      <c r="C113" s="59"/>
      <c r="D113" s="60"/>
      <c r="E113" s="61"/>
      <c r="F113" s="62"/>
      <c r="G113" s="61"/>
    </row>
    <row r="114" spans="1:8" x14ac:dyDescent="0.3">
      <c r="A114" s="66" t="s">
        <v>151</v>
      </c>
      <c r="B114" s="15" t="s">
        <v>8</v>
      </c>
      <c r="C114" s="10" t="s">
        <v>187</v>
      </c>
      <c r="E114" s="12"/>
      <c r="F114" s="11" t="s">
        <v>188</v>
      </c>
      <c r="G114" s="12"/>
      <c r="H114" t="s">
        <v>57</v>
      </c>
    </row>
    <row r="115" spans="1:8" x14ac:dyDescent="0.3">
      <c r="A115" s="67"/>
      <c r="B115" s="29" t="s">
        <v>9</v>
      </c>
      <c r="C115" s="4"/>
      <c r="D115" s="1"/>
      <c r="E115" s="5"/>
      <c r="F115" s="3"/>
      <c r="G115" s="5"/>
    </row>
    <row r="116" spans="1:8" ht="15" thickBot="1" x14ac:dyDescent="0.35">
      <c r="A116" s="68"/>
      <c r="B116" s="16" t="s">
        <v>10</v>
      </c>
      <c r="C116" s="6"/>
      <c r="D116" s="7"/>
      <c r="E116" s="8"/>
      <c r="F116" s="22"/>
      <c r="G116" s="8"/>
    </row>
    <row r="117" spans="1:8" x14ac:dyDescent="0.3">
      <c r="A117" s="66" t="s">
        <v>173</v>
      </c>
      <c r="B117" s="15" t="s">
        <v>8</v>
      </c>
      <c r="C117" s="10" t="s">
        <v>189</v>
      </c>
      <c r="E117" s="12"/>
      <c r="F117" s="47" t="s">
        <v>11</v>
      </c>
      <c r="G117" s="12"/>
      <c r="H117" t="s">
        <v>57</v>
      </c>
    </row>
    <row r="118" spans="1:8" x14ac:dyDescent="0.3">
      <c r="A118" s="67"/>
      <c r="B118" s="29" t="s">
        <v>9</v>
      </c>
      <c r="C118" s="4"/>
      <c r="D118" s="1"/>
      <c r="E118" s="5"/>
      <c r="F118" s="3"/>
      <c r="G118" s="5"/>
    </row>
    <row r="119" spans="1:8" ht="15" thickBot="1" x14ac:dyDescent="0.35">
      <c r="A119" s="68"/>
      <c r="B119" s="16" t="s">
        <v>10</v>
      </c>
      <c r="C119" s="6"/>
      <c r="D119" s="7"/>
      <c r="E119" s="8"/>
      <c r="F119" s="22"/>
      <c r="G119" s="8"/>
    </row>
    <row r="120" spans="1:8" x14ac:dyDescent="0.3">
      <c r="A120" s="66" t="s">
        <v>174</v>
      </c>
      <c r="B120" s="15" t="s">
        <v>8</v>
      </c>
      <c r="C120" s="10" t="s">
        <v>191</v>
      </c>
      <c r="E120" s="12"/>
      <c r="F120" s="11" t="s">
        <v>192</v>
      </c>
      <c r="G120" s="12"/>
      <c r="H120" t="s">
        <v>190</v>
      </c>
    </row>
    <row r="121" spans="1:8" x14ac:dyDescent="0.3">
      <c r="A121" s="67"/>
      <c r="B121" s="29" t="s">
        <v>9</v>
      </c>
      <c r="C121" s="4"/>
      <c r="D121" s="1"/>
      <c r="E121" s="5"/>
      <c r="F121" s="3"/>
      <c r="G121" s="5"/>
    </row>
    <row r="122" spans="1:8" ht="15" thickBot="1" x14ac:dyDescent="0.35">
      <c r="A122" s="68"/>
      <c r="B122" s="16" t="s">
        <v>10</v>
      </c>
      <c r="C122" s="6"/>
      <c r="D122" s="7"/>
      <c r="E122" s="8"/>
      <c r="F122" s="22"/>
      <c r="G122" s="8"/>
    </row>
    <row r="123" spans="1:8" x14ac:dyDescent="0.3">
      <c r="A123" s="66" t="s">
        <v>175</v>
      </c>
      <c r="B123" s="15" t="s">
        <v>8</v>
      </c>
      <c r="C123" s="10" t="s">
        <v>206</v>
      </c>
      <c r="E123" s="12"/>
      <c r="F123" s="47" t="s">
        <v>11</v>
      </c>
      <c r="G123" s="12" t="s">
        <v>193</v>
      </c>
      <c r="H123" t="s">
        <v>57</v>
      </c>
    </row>
    <row r="124" spans="1:8" x14ac:dyDescent="0.3">
      <c r="A124" s="67"/>
      <c r="B124" s="29" t="s">
        <v>9</v>
      </c>
      <c r="C124" s="4"/>
      <c r="D124" s="1"/>
      <c r="E124" s="5"/>
      <c r="F124" s="3"/>
      <c r="G124" s="5"/>
    </row>
    <row r="125" spans="1:8" ht="15" thickBot="1" x14ac:dyDescent="0.35">
      <c r="A125" s="68"/>
      <c r="B125" s="16" t="s">
        <v>10</v>
      </c>
      <c r="C125" s="6" t="s">
        <v>207</v>
      </c>
      <c r="D125" s="7"/>
      <c r="E125" s="8"/>
      <c r="F125" s="22"/>
      <c r="G125" s="8"/>
    </row>
    <row r="126" spans="1:8" x14ac:dyDescent="0.3">
      <c r="A126" s="66" t="s">
        <v>176</v>
      </c>
      <c r="B126" s="15" t="s">
        <v>8</v>
      </c>
      <c r="C126" s="10" t="s">
        <v>194</v>
      </c>
      <c r="E126" s="12"/>
      <c r="F126" s="47" t="s">
        <v>11</v>
      </c>
      <c r="G126" s="12" t="s">
        <v>193</v>
      </c>
      <c r="H126" t="s">
        <v>57</v>
      </c>
    </row>
    <row r="127" spans="1:8" x14ac:dyDescent="0.3">
      <c r="A127" s="67"/>
      <c r="B127" s="29" t="s">
        <v>9</v>
      </c>
      <c r="C127" s="4"/>
      <c r="D127" s="1"/>
      <c r="E127" s="5"/>
      <c r="F127" s="3"/>
      <c r="G127" s="5"/>
    </row>
    <row r="128" spans="1:8" ht="15" thickBot="1" x14ac:dyDescent="0.35">
      <c r="A128" s="68"/>
      <c r="B128" s="16" t="s">
        <v>10</v>
      </c>
      <c r="C128" s="6"/>
      <c r="D128" s="7"/>
      <c r="E128" s="8"/>
      <c r="F128" s="22"/>
      <c r="G128" s="8"/>
    </row>
    <row r="129" spans="1:8" x14ac:dyDescent="0.3">
      <c r="A129" s="66" t="s">
        <v>172</v>
      </c>
      <c r="B129" s="15" t="s">
        <v>8</v>
      </c>
      <c r="C129" s="10" t="s">
        <v>197</v>
      </c>
      <c r="D129" t="s">
        <v>200</v>
      </c>
      <c r="E129" s="12"/>
      <c r="F129" s="11" t="s">
        <v>199</v>
      </c>
      <c r="G129" s="12" t="s">
        <v>198</v>
      </c>
      <c r="H129" t="s">
        <v>57</v>
      </c>
    </row>
    <row r="130" spans="1:8" x14ac:dyDescent="0.3">
      <c r="A130" s="67"/>
      <c r="B130" s="29" t="s">
        <v>9</v>
      </c>
      <c r="C130" s="4"/>
      <c r="D130" s="1"/>
      <c r="E130" s="5"/>
      <c r="F130" s="3"/>
      <c r="G130" s="5"/>
    </row>
    <row r="131" spans="1:8" ht="15" thickBot="1" x14ac:dyDescent="0.35">
      <c r="A131" s="68"/>
      <c r="B131" s="16" t="s">
        <v>10</v>
      </c>
      <c r="C131" s="6" t="s">
        <v>204</v>
      </c>
      <c r="D131" s="7" t="s">
        <v>205</v>
      </c>
      <c r="E131" s="8"/>
      <c r="F131" s="22"/>
      <c r="G131" s="8"/>
    </row>
    <row r="132" spans="1:8" x14ac:dyDescent="0.3">
      <c r="A132" s="66" t="s">
        <v>195</v>
      </c>
      <c r="B132" s="15" t="s">
        <v>8</v>
      </c>
      <c r="C132" s="10" t="s">
        <v>201</v>
      </c>
      <c r="E132" s="12"/>
      <c r="F132" s="11"/>
      <c r="G132" s="12"/>
      <c r="H132" t="s">
        <v>57</v>
      </c>
    </row>
    <row r="133" spans="1:8" x14ac:dyDescent="0.3">
      <c r="A133" s="67"/>
      <c r="B133" s="29" t="s">
        <v>9</v>
      </c>
      <c r="C133" s="4"/>
      <c r="D133" s="1"/>
      <c r="E133" s="5"/>
      <c r="F133" s="3"/>
      <c r="G133" s="5"/>
    </row>
    <row r="134" spans="1:8" ht="15" thickBot="1" x14ac:dyDescent="0.35">
      <c r="A134" s="68"/>
      <c r="B134" s="16" t="s">
        <v>10</v>
      </c>
      <c r="C134" s="6"/>
      <c r="D134" s="7"/>
      <c r="E134" s="8"/>
      <c r="F134" s="22"/>
      <c r="G134" s="8"/>
    </row>
    <row r="135" spans="1:8" x14ac:dyDescent="0.3">
      <c r="A135" s="66" t="s">
        <v>196</v>
      </c>
      <c r="B135" s="15" t="s">
        <v>8</v>
      </c>
      <c r="C135" s="10" t="s">
        <v>223</v>
      </c>
      <c r="E135" s="12"/>
      <c r="F135" s="11"/>
      <c r="G135" s="12"/>
      <c r="H135" t="s">
        <v>202</v>
      </c>
    </row>
    <row r="136" spans="1:8" x14ac:dyDescent="0.3">
      <c r="A136" s="67"/>
      <c r="B136" s="29" t="s">
        <v>9</v>
      </c>
      <c r="C136" s="4"/>
      <c r="D136" s="1"/>
      <c r="E136" s="5"/>
      <c r="F136" s="3"/>
      <c r="G136" s="5"/>
    </row>
    <row r="137" spans="1:8" ht="15" thickBot="1" x14ac:dyDescent="0.35">
      <c r="A137" s="68"/>
      <c r="B137" s="16" t="s">
        <v>10</v>
      </c>
      <c r="C137" s="6"/>
      <c r="D137" s="7"/>
      <c r="E137" s="8"/>
      <c r="F137" s="22"/>
      <c r="G137" s="8"/>
    </row>
    <row r="138" spans="1:8" x14ac:dyDescent="0.3">
      <c r="A138" s="66" t="s">
        <v>178</v>
      </c>
      <c r="B138" s="15" t="s">
        <v>8</v>
      </c>
      <c r="C138" s="10" t="s">
        <v>203</v>
      </c>
      <c r="E138" s="12"/>
      <c r="F138" s="11" t="s">
        <v>233</v>
      </c>
      <c r="G138" s="12"/>
      <c r="H138" t="s">
        <v>57</v>
      </c>
    </row>
    <row r="139" spans="1:8" x14ac:dyDescent="0.3">
      <c r="A139" s="67"/>
      <c r="B139" s="29" t="s">
        <v>9</v>
      </c>
      <c r="C139" s="4"/>
      <c r="D139" s="1"/>
      <c r="E139" s="5"/>
      <c r="F139" s="3"/>
      <c r="G139" s="5"/>
    </row>
    <row r="140" spans="1:8" ht="15" thickBot="1" x14ac:dyDescent="0.35">
      <c r="A140" s="68"/>
      <c r="B140" s="16" t="s">
        <v>10</v>
      </c>
      <c r="C140" s="6"/>
      <c r="D140" s="7"/>
      <c r="E140" s="8"/>
      <c r="F140" s="22"/>
      <c r="G140" s="8"/>
    </row>
    <row r="141" spans="1:8" x14ac:dyDescent="0.3">
      <c r="A141" s="66" t="s">
        <v>179</v>
      </c>
      <c r="B141" s="15" t="s">
        <v>8</v>
      </c>
      <c r="C141" s="10" t="s">
        <v>208</v>
      </c>
      <c r="E141" s="12"/>
      <c r="F141" s="11"/>
      <c r="G141" s="12" t="s">
        <v>209</v>
      </c>
      <c r="H141" t="s">
        <v>57</v>
      </c>
    </row>
    <row r="142" spans="1:8" x14ac:dyDescent="0.3">
      <c r="A142" s="67"/>
      <c r="B142" s="29" t="s">
        <v>9</v>
      </c>
      <c r="C142" s="4"/>
      <c r="D142" s="1"/>
      <c r="E142" s="5"/>
      <c r="F142" s="3"/>
      <c r="G142" s="5"/>
    </row>
    <row r="143" spans="1:8" ht="15" thickBot="1" x14ac:dyDescent="0.35">
      <c r="A143" s="68"/>
      <c r="B143" s="16" t="s">
        <v>10</v>
      </c>
      <c r="C143" s="6" t="s">
        <v>210</v>
      </c>
      <c r="D143" s="7"/>
      <c r="E143" s="8"/>
      <c r="F143" s="22"/>
      <c r="G143" s="8"/>
    </row>
    <row r="144" spans="1:8" x14ac:dyDescent="0.3">
      <c r="A144" s="66" t="s">
        <v>180</v>
      </c>
      <c r="B144" s="15" t="s">
        <v>8</v>
      </c>
      <c r="C144" s="10" t="s">
        <v>211</v>
      </c>
      <c r="D144" t="s">
        <v>212</v>
      </c>
      <c r="E144" s="12" t="s">
        <v>213</v>
      </c>
      <c r="F144" s="11" t="s">
        <v>214</v>
      </c>
      <c r="G144" t="s">
        <v>271</v>
      </c>
      <c r="H144" t="s">
        <v>57</v>
      </c>
    </row>
    <row r="145" spans="1:9" x14ac:dyDescent="0.3">
      <c r="A145" s="67"/>
      <c r="B145" s="29" t="s">
        <v>9</v>
      </c>
      <c r="C145" s="4"/>
      <c r="D145" s="1"/>
      <c r="E145" s="5"/>
      <c r="F145" s="3"/>
      <c r="G145" s="5"/>
    </row>
    <row r="146" spans="1:9" ht="15" thickBot="1" x14ac:dyDescent="0.35">
      <c r="A146" s="68"/>
      <c r="B146" s="16" t="s">
        <v>10</v>
      </c>
      <c r="C146" s="6"/>
      <c r="D146" s="7"/>
      <c r="E146" s="8"/>
      <c r="F146" s="22"/>
      <c r="G146" s="8"/>
    </row>
    <row r="147" spans="1:9" x14ac:dyDescent="0.3">
      <c r="A147" s="66" t="s">
        <v>181</v>
      </c>
      <c r="B147" s="15" t="s">
        <v>8</v>
      </c>
      <c r="C147" s="10" t="s">
        <v>215</v>
      </c>
      <c r="E147" s="12"/>
      <c r="F147" t="s">
        <v>232</v>
      </c>
      <c r="G147" s="12"/>
      <c r="H147" t="s">
        <v>57</v>
      </c>
    </row>
    <row r="148" spans="1:9" x14ac:dyDescent="0.3">
      <c r="A148" s="67"/>
      <c r="B148" s="29" t="s">
        <v>9</v>
      </c>
      <c r="C148" s="4"/>
      <c r="D148" s="1"/>
      <c r="E148" s="5"/>
      <c r="F148" s="3"/>
      <c r="G148" s="5"/>
    </row>
    <row r="149" spans="1:9" ht="15" thickBot="1" x14ac:dyDescent="0.35">
      <c r="A149" s="68"/>
      <c r="B149" s="16" t="s">
        <v>10</v>
      </c>
      <c r="C149" s="6"/>
      <c r="D149" s="7"/>
      <c r="E149" s="8"/>
      <c r="F149" s="22"/>
      <c r="G149" s="8"/>
    </row>
    <row r="150" spans="1:9" x14ac:dyDescent="0.3">
      <c r="A150" s="66" t="s">
        <v>182</v>
      </c>
      <c r="B150" s="15" t="s">
        <v>8</v>
      </c>
      <c r="C150" s="10" t="s">
        <v>216</v>
      </c>
      <c r="E150" s="12"/>
      <c r="F150" s="11"/>
      <c r="G150" s="12"/>
    </row>
    <row r="151" spans="1:9" x14ac:dyDescent="0.3">
      <c r="A151" s="67"/>
      <c r="B151" s="29" t="s">
        <v>9</v>
      </c>
      <c r="C151" s="4"/>
      <c r="D151" s="1"/>
      <c r="E151" s="5"/>
      <c r="F151" s="3"/>
      <c r="G151" s="5"/>
    </row>
    <row r="152" spans="1:9" ht="15" thickBot="1" x14ac:dyDescent="0.35">
      <c r="A152" s="68"/>
      <c r="B152" s="16" t="s">
        <v>10</v>
      </c>
      <c r="C152" s="6"/>
      <c r="D152" s="7"/>
      <c r="E152" s="8"/>
      <c r="F152" s="22"/>
      <c r="G152" s="8"/>
    </row>
    <row r="153" spans="1:9" x14ac:dyDescent="0.3">
      <c r="A153" s="66" t="s">
        <v>183</v>
      </c>
      <c r="B153" s="15" t="s">
        <v>8</v>
      </c>
      <c r="C153" s="10" t="s">
        <v>217</v>
      </c>
      <c r="E153" s="12"/>
      <c r="F153" s="11"/>
      <c r="G153" s="12"/>
    </row>
    <row r="154" spans="1:9" x14ac:dyDescent="0.3">
      <c r="A154" s="67"/>
      <c r="B154" s="29" t="s">
        <v>9</v>
      </c>
      <c r="C154" s="4"/>
      <c r="D154" s="1"/>
      <c r="E154" s="5"/>
      <c r="F154" s="3"/>
      <c r="G154" s="5"/>
    </row>
    <row r="155" spans="1:9" ht="15" thickBot="1" x14ac:dyDescent="0.35">
      <c r="A155" s="68"/>
      <c r="B155" s="16" t="s">
        <v>10</v>
      </c>
      <c r="C155" s="6"/>
      <c r="D155" s="7"/>
      <c r="E155" s="8"/>
      <c r="F155" s="22"/>
      <c r="G155" s="8"/>
    </row>
    <row r="156" spans="1:9" x14ac:dyDescent="0.3">
      <c r="A156" s="66" t="s">
        <v>184</v>
      </c>
      <c r="B156" s="15" t="s">
        <v>8</v>
      </c>
      <c r="C156" s="10" t="s">
        <v>218</v>
      </c>
      <c r="E156" s="12"/>
      <c r="F156" s="11" t="s">
        <v>219</v>
      </c>
      <c r="G156" s="12"/>
      <c r="H156" t="s">
        <v>57</v>
      </c>
      <c r="I156">
        <f>6535/30</f>
        <v>217.83333333333334</v>
      </c>
    </row>
    <row r="157" spans="1:9" x14ac:dyDescent="0.3">
      <c r="A157" s="67"/>
      <c r="B157" s="29" t="s">
        <v>9</v>
      </c>
      <c r="C157" s="4"/>
      <c r="D157" s="1"/>
      <c r="E157" s="5"/>
      <c r="F157" s="3"/>
      <c r="G157" s="5"/>
    </row>
    <row r="158" spans="1:9" ht="15" thickBot="1" x14ac:dyDescent="0.35">
      <c r="A158" s="68"/>
      <c r="B158" s="16" t="s">
        <v>10</v>
      </c>
      <c r="C158" s="6"/>
      <c r="D158" s="7"/>
      <c r="E158" s="8"/>
      <c r="F158" s="22"/>
      <c r="G158" s="8"/>
    </row>
    <row r="159" spans="1:9" x14ac:dyDescent="0.3">
      <c r="A159" s="66" t="s">
        <v>185</v>
      </c>
      <c r="B159" s="15" t="s">
        <v>8</v>
      </c>
      <c r="C159" s="10" t="s">
        <v>220</v>
      </c>
      <c r="E159" s="12"/>
      <c r="F159" s="11" t="s">
        <v>221</v>
      </c>
      <c r="G159" s="12"/>
      <c r="H159" t="s">
        <v>57</v>
      </c>
    </row>
    <row r="160" spans="1:9" x14ac:dyDescent="0.3">
      <c r="A160" s="67"/>
      <c r="B160" s="29" t="s">
        <v>9</v>
      </c>
      <c r="C160" s="4"/>
      <c r="D160" s="1"/>
      <c r="E160" s="5"/>
      <c r="F160" s="3"/>
      <c r="G160" s="5"/>
    </row>
    <row r="161" spans="1:8" ht="15" thickBot="1" x14ac:dyDescent="0.35">
      <c r="A161" s="68"/>
      <c r="B161" s="16" t="s">
        <v>10</v>
      </c>
      <c r="C161" s="6"/>
      <c r="D161" s="7"/>
      <c r="E161" s="8"/>
      <c r="F161" s="22"/>
      <c r="G161" s="8"/>
    </row>
    <row r="162" spans="1:8" x14ac:dyDescent="0.3">
      <c r="A162" s="66" t="s">
        <v>186</v>
      </c>
      <c r="B162" s="15" t="s">
        <v>8</v>
      </c>
      <c r="C162" s="10" t="s">
        <v>231</v>
      </c>
      <c r="E162" s="12"/>
      <c r="F162" s="11" t="s">
        <v>237</v>
      </c>
      <c r="G162" s="12"/>
    </row>
    <row r="163" spans="1:8" x14ac:dyDescent="0.3">
      <c r="A163" s="67"/>
      <c r="B163" s="29" t="s">
        <v>9</v>
      </c>
      <c r="C163" s="4"/>
      <c r="D163" s="1"/>
      <c r="E163" s="5"/>
      <c r="F163" s="3"/>
      <c r="G163" s="5"/>
    </row>
    <row r="164" spans="1:8" ht="15" thickBot="1" x14ac:dyDescent="0.35">
      <c r="A164" s="68"/>
      <c r="B164" s="16" t="s">
        <v>10</v>
      </c>
      <c r="C164" s="6"/>
      <c r="D164" s="7"/>
      <c r="E164" s="8"/>
      <c r="F164" s="22"/>
      <c r="G164" s="8"/>
    </row>
    <row r="165" spans="1:8" x14ac:dyDescent="0.3">
      <c r="A165" s="66" t="s">
        <v>177</v>
      </c>
      <c r="B165" s="15" t="s">
        <v>8</v>
      </c>
      <c r="C165" s="10" t="s">
        <v>227</v>
      </c>
      <c r="E165" s="12"/>
      <c r="F165" s="11" t="s">
        <v>228</v>
      </c>
      <c r="G165" s="12"/>
    </row>
    <row r="166" spans="1:8" x14ac:dyDescent="0.3">
      <c r="A166" s="67"/>
      <c r="B166" s="29" t="s">
        <v>9</v>
      </c>
      <c r="C166" s="4"/>
      <c r="D166" s="1"/>
      <c r="E166" s="5"/>
      <c r="F166" s="3"/>
      <c r="G166" s="5"/>
    </row>
    <row r="167" spans="1:8" ht="15" thickBot="1" x14ac:dyDescent="0.35">
      <c r="A167" s="68"/>
      <c r="B167" s="16" t="s">
        <v>10</v>
      </c>
      <c r="C167" s="6"/>
      <c r="D167" s="7"/>
      <c r="E167" s="8"/>
      <c r="F167" s="22"/>
      <c r="G167" s="8"/>
    </row>
    <row r="168" spans="1:8" x14ac:dyDescent="0.3">
      <c r="A168" s="66" t="s">
        <v>224</v>
      </c>
      <c r="B168" s="15" t="s">
        <v>8</v>
      </c>
      <c r="C168" s="10" t="s">
        <v>229</v>
      </c>
      <c r="E168" s="12"/>
      <c r="F168" s="11" t="s">
        <v>238</v>
      </c>
      <c r="G168" s="12"/>
    </row>
    <row r="169" spans="1:8" x14ac:dyDescent="0.3">
      <c r="A169" s="67"/>
      <c r="B169" s="29" t="s">
        <v>9</v>
      </c>
      <c r="C169" s="4"/>
      <c r="D169" s="1"/>
      <c r="E169" s="5"/>
      <c r="F169" s="3"/>
      <c r="G169" s="5"/>
    </row>
    <row r="170" spans="1:8" ht="15" thickBot="1" x14ac:dyDescent="0.35">
      <c r="A170" s="68"/>
      <c r="B170" s="16" t="s">
        <v>10</v>
      </c>
      <c r="C170" s="6"/>
      <c r="D170" s="7"/>
      <c r="E170" s="8"/>
      <c r="F170" s="22"/>
      <c r="G170" s="8"/>
    </row>
    <row r="171" spans="1:8" x14ac:dyDescent="0.3">
      <c r="A171" s="66" t="s">
        <v>225</v>
      </c>
      <c r="B171" s="15" t="s">
        <v>8</v>
      </c>
      <c r="C171" s="10" t="s">
        <v>230</v>
      </c>
      <c r="E171" s="12"/>
      <c r="F171" s="11" t="s">
        <v>239</v>
      </c>
      <c r="G171" s="12"/>
    </row>
    <row r="172" spans="1:8" x14ac:dyDescent="0.3">
      <c r="A172" s="67"/>
      <c r="B172" s="29" t="s">
        <v>9</v>
      </c>
      <c r="C172" s="4"/>
      <c r="D172" s="1"/>
      <c r="E172" s="5"/>
      <c r="F172" s="3"/>
      <c r="G172" s="5"/>
    </row>
    <row r="173" spans="1:8" ht="15" thickBot="1" x14ac:dyDescent="0.35">
      <c r="A173" s="68"/>
      <c r="B173" s="16" t="s">
        <v>10</v>
      </c>
      <c r="C173" s="6"/>
      <c r="D173" s="7"/>
      <c r="E173" s="8"/>
      <c r="F173" s="22"/>
      <c r="G173" s="8"/>
    </row>
    <row r="174" spans="1:8" x14ac:dyDescent="0.3">
      <c r="A174" s="66" t="s">
        <v>226</v>
      </c>
      <c r="B174" s="15" t="s">
        <v>8</v>
      </c>
      <c r="C174" s="10" t="s">
        <v>243</v>
      </c>
      <c r="E174" s="12"/>
      <c r="F174" s="11" t="s">
        <v>244</v>
      </c>
      <c r="G174" s="12"/>
    </row>
    <row r="175" spans="1:8" x14ac:dyDescent="0.3">
      <c r="A175" s="67"/>
      <c r="B175" s="29" t="s">
        <v>9</v>
      </c>
      <c r="C175" s="4"/>
      <c r="D175" s="1"/>
      <c r="E175" s="5"/>
      <c r="F175" s="3"/>
      <c r="G175" s="5"/>
      <c r="H175">
        <f>(110)*30</f>
        <v>3300</v>
      </c>
    </row>
    <row r="176" spans="1:8" ht="15" thickBot="1" x14ac:dyDescent="0.35">
      <c r="A176" s="68"/>
      <c r="B176" s="16" t="s">
        <v>10</v>
      </c>
      <c r="C176" s="6"/>
      <c r="D176" s="7"/>
      <c r="E176" s="8"/>
      <c r="F176" s="22"/>
      <c r="G176" s="8"/>
    </row>
    <row r="177" spans="1:8" x14ac:dyDescent="0.3">
      <c r="A177" s="66" t="s">
        <v>240</v>
      </c>
      <c r="B177" s="15" t="s">
        <v>8</v>
      </c>
      <c r="C177" s="10" t="s">
        <v>245</v>
      </c>
      <c r="E177" s="12"/>
      <c r="F177" s="11" t="s">
        <v>246</v>
      </c>
      <c r="G177" s="12"/>
    </row>
    <row r="178" spans="1:8" x14ac:dyDescent="0.3">
      <c r="A178" s="67"/>
      <c r="B178" s="29" t="s">
        <v>9</v>
      </c>
      <c r="C178" s="4"/>
      <c r="D178" s="1"/>
      <c r="E178" s="5"/>
      <c r="F178" s="3"/>
      <c r="G178" s="5"/>
    </row>
    <row r="179" spans="1:8" ht="15" thickBot="1" x14ac:dyDescent="0.35">
      <c r="A179" s="68"/>
      <c r="B179" s="16" t="s">
        <v>10</v>
      </c>
      <c r="C179" s="6"/>
      <c r="D179" s="7"/>
      <c r="E179" s="8"/>
      <c r="F179" s="22"/>
      <c r="G179" s="8"/>
    </row>
    <row r="180" spans="1:8" x14ac:dyDescent="0.3">
      <c r="A180" s="66" t="s">
        <v>241</v>
      </c>
      <c r="B180" s="15" t="s">
        <v>8</v>
      </c>
      <c r="C180" s="10" t="s">
        <v>250</v>
      </c>
      <c r="E180" s="12"/>
      <c r="F180" s="11" t="s">
        <v>260</v>
      </c>
      <c r="G180" s="12"/>
    </row>
    <row r="181" spans="1:8" x14ac:dyDescent="0.3">
      <c r="A181" s="67"/>
      <c r="B181" s="29" t="s">
        <v>9</v>
      </c>
      <c r="C181" s="4"/>
      <c r="D181" s="1"/>
      <c r="E181" s="5"/>
      <c r="F181" s="3"/>
      <c r="G181" s="5"/>
    </row>
    <row r="182" spans="1:8" ht="15" thickBot="1" x14ac:dyDescent="0.35">
      <c r="A182" s="68"/>
      <c r="B182" s="16" t="s">
        <v>10</v>
      </c>
      <c r="C182" s="6"/>
      <c r="D182" s="7"/>
      <c r="E182" s="8"/>
      <c r="F182" s="22"/>
      <c r="G182" s="8"/>
    </row>
    <row r="183" spans="1:8" x14ac:dyDescent="0.3">
      <c r="A183" s="66" t="s">
        <v>242</v>
      </c>
      <c r="B183" s="15" t="s">
        <v>8</v>
      </c>
      <c r="C183" s="10" t="s">
        <v>251</v>
      </c>
      <c r="E183" s="12"/>
      <c r="F183" s="11" t="s">
        <v>259</v>
      </c>
      <c r="G183" s="12"/>
    </row>
    <row r="184" spans="1:8" x14ac:dyDescent="0.3">
      <c r="A184" s="67"/>
      <c r="B184" s="29" t="s">
        <v>9</v>
      </c>
      <c r="C184" s="4"/>
      <c r="D184" s="1"/>
      <c r="E184" s="5"/>
      <c r="F184" s="3"/>
      <c r="G184" s="5"/>
    </row>
    <row r="185" spans="1:8" ht="15" thickBot="1" x14ac:dyDescent="0.35">
      <c r="A185" s="68"/>
      <c r="B185" s="16" t="s">
        <v>10</v>
      </c>
      <c r="C185" s="6"/>
      <c r="D185" s="7"/>
      <c r="E185" s="8"/>
      <c r="F185" s="22"/>
      <c r="G185" s="8"/>
    </row>
    <row r="186" spans="1:8" x14ac:dyDescent="0.3">
      <c r="A186" s="66" t="s">
        <v>256</v>
      </c>
      <c r="B186" s="15" t="s">
        <v>8</v>
      </c>
      <c r="C186" s="10" t="s">
        <v>252</v>
      </c>
      <c r="E186" s="12"/>
      <c r="F186" s="47" t="s">
        <v>11</v>
      </c>
      <c r="G186" s="12" t="s">
        <v>253</v>
      </c>
    </row>
    <row r="187" spans="1:8" x14ac:dyDescent="0.3">
      <c r="A187" s="67"/>
      <c r="B187" s="29" t="s">
        <v>9</v>
      </c>
      <c r="C187" s="4"/>
      <c r="D187" s="1"/>
      <c r="E187" s="5"/>
      <c r="F187" s="3"/>
      <c r="G187" s="5"/>
    </row>
    <row r="188" spans="1:8" ht="15" thickBot="1" x14ac:dyDescent="0.35">
      <c r="A188" s="68"/>
      <c r="B188" s="16" t="s">
        <v>10</v>
      </c>
      <c r="C188" s="6"/>
      <c r="D188" s="7"/>
      <c r="E188" s="8"/>
      <c r="F188" s="22"/>
      <c r="G188" s="8"/>
    </row>
    <row r="189" spans="1:8" x14ac:dyDescent="0.3">
      <c r="A189" s="66" t="s">
        <v>255</v>
      </c>
      <c r="B189" s="15" t="s">
        <v>8</v>
      </c>
      <c r="C189" s="10" t="s">
        <v>258</v>
      </c>
      <c r="E189" s="12"/>
      <c r="F189" s="47" t="s">
        <v>11</v>
      </c>
      <c r="G189" s="12" t="s">
        <v>254</v>
      </c>
      <c r="H189" t="s">
        <v>257</v>
      </c>
    </row>
    <row r="190" spans="1:8" x14ac:dyDescent="0.3">
      <c r="A190" s="67"/>
      <c r="B190" s="29" t="s">
        <v>9</v>
      </c>
      <c r="C190" s="4"/>
      <c r="D190" s="1"/>
      <c r="E190" s="5"/>
      <c r="F190" s="3"/>
      <c r="G190" s="5"/>
    </row>
    <row r="191" spans="1:8" ht="15" thickBot="1" x14ac:dyDescent="0.35">
      <c r="A191" s="68"/>
      <c r="B191" s="16" t="s">
        <v>10</v>
      </c>
      <c r="C191" s="6"/>
      <c r="D191" s="7"/>
      <c r="E191" s="8"/>
      <c r="F191" s="22"/>
      <c r="G191" s="8"/>
    </row>
    <row r="192" spans="1:8" x14ac:dyDescent="0.3">
      <c r="A192" s="66" t="s">
        <v>247</v>
      </c>
      <c r="B192" s="15" t="s">
        <v>8</v>
      </c>
      <c r="C192" s="10" t="s">
        <v>261</v>
      </c>
      <c r="E192" s="12"/>
      <c r="F192" s="47" t="s">
        <v>11</v>
      </c>
      <c r="G192" s="12" t="s">
        <v>267</v>
      </c>
      <c r="H192" t="s">
        <v>264</v>
      </c>
    </row>
    <row r="193" spans="1:9" x14ac:dyDescent="0.3">
      <c r="A193" s="67"/>
      <c r="B193" s="29" t="s">
        <v>9</v>
      </c>
      <c r="C193" s="4"/>
      <c r="D193" s="1"/>
      <c r="E193" s="5"/>
      <c r="F193" s="3"/>
      <c r="G193" s="5"/>
    </row>
    <row r="194" spans="1:9" ht="15" thickBot="1" x14ac:dyDescent="0.35">
      <c r="A194" s="68"/>
      <c r="B194" s="16" t="s">
        <v>10</v>
      </c>
      <c r="C194" s="6"/>
      <c r="D194" s="7"/>
      <c r="E194" s="8"/>
      <c r="F194" s="22"/>
      <c r="G194" s="8"/>
    </row>
    <row r="195" spans="1:9" x14ac:dyDescent="0.3">
      <c r="A195" s="66" t="s">
        <v>248</v>
      </c>
      <c r="B195" s="15" t="s">
        <v>8</v>
      </c>
      <c r="C195" s="10" t="s">
        <v>265</v>
      </c>
      <c r="E195" s="12"/>
      <c r="F195" s="11" t="s">
        <v>266</v>
      </c>
      <c r="G195" s="12"/>
      <c r="H195" t="s">
        <v>57</v>
      </c>
    </row>
    <row r="196" spans="1:9" x14ac:dyDescent="0.3">
      <c r="A196" s="67"/>
      <c r="B196" s="29" t="s">
        <v>9</v>
      </c>
      <c r="C196" s="4"/>
      <c r="D196" s="1"/>
      <c r="E196" s="5"/>
      <c r="F196" s="3"/>
      <c r="G196" s="5"/>
    </row>
    <row r="197" spans="1:9" ht="15" thickBot="1" x14ac:dyDescent="0.35">
      <c r="A197" s="68"/>
      <c r="B197" s="16" t="s">
        <v>10</v>
      </c>
      <c r="C197" s="6"/>
      <c r="D197" s="7"/>
      <c r="E197" s="8"/>
      <c r="F197" s="22"/>
      <c r="G197" s="8"/>
    </row>
    <row r="198" spans="1:9" x14ac:dyDescent="0.3">
      <c r="A198" s="66" t="s">
        <v>249</v>
      </c>
      <c r="B198" s="15" t="s">
        <v>8</v>
      </c>
      <c r="C198" s="10" t="s">
        <v>262</v>
      </c>
      <c r="E198" s="12"/>
      <c r="F198" s="11" t="s">
        <v>263</v>
      </c>
      <c r="G198" s="12"/>
      <c r="H198" t="s">
        <v>257</v>
      </c>
      <c r="I198">
        <f>(180+37.628)*30</f>
        <v>6528.8399999999992</v>
      </c>
    </row>
    <row r="199" spans="1:9" x14ac:dyDescent="0.3">
      <c r="A199" s="67"/>
      <c r="B199" s="29" t="s">
        <v>9</v>
      </c>
      <c r="C199" s="4"/>
      <c r="D199" s="1"/>
      <c r="E199" s="5"/>
      <c r="F199" s="3"/>
      <c r="G199" s="5"/>
      <c r="I199">
        <f>1.533*30</f>
        <v>45.989999999999995</v>
      </c>
    </row>
    <row r="200" spans="1:9" ht="15" thickBot="1" x14ac:dyDescent="0.35">
      <c r="A200" s="68"/>
      <c r="B200" s="16" t="s">
        <v>10</v>
      </c>
      <c r="C200" s="6"/>
      <c r="D200" s="7"/>
      <c r="E200" s="8"/>
      <c r="F200" s="22"/>
      <c r="G200" s="8"/>
    </row>
    <row r="201" spans="1:9" x14ac:dyDescent="0.3">
      <c r="A201" s="66" t="s">
        <v>272</v>
      </c>
      <c r="B201" s="15" t="s">
        <v>8</v>
      </c>
      <c r="C201" s="10" t="s">
        <v>268</v>
      </c>
      <c r="D201" t="s">
        <v>270</v>
      </c>
      <c r="E201" s="12"/>
      <c r="F201" s="47" t="s">
        <v>11</v>
      </c>
      <c r="G201" s="12" t="s">
        <v>269</v>
      </c>
      <c r="H201" t="s">
        <v>57</v>
      </c>
      <c r="I201">
        <f>(60*3+2)*30</f>
        <v>5460</v>
      </c>
    </row>
    <row r="202" spans="1:9" x14ac:dyDescent="0.3">
      <c r="A202" s="67"/>
      <c r="B202" s="29" t="s">
        <v>9</v>
      </c>
      <c r="C202" s="4"/>
      <c r="D202" s="1"/>
      <c r="E202" s="5"/>
      <c r="F202" s="3"/>
      <c r="G202" s="5"/>
    </row>
    <row r="203" spans="1:9" ht="15" thickBot="1" x14ac:dyDescent="0.35">
      <c r="A203" s="68"/>
      <c r="B203" s="16" t="s">
        <v>10</v>
      </c>
      <c r="C203" s="6"/>
      <c r="D203" s="7"/>
      <c r="E203" s="8"/>
      <c r="F203" s="22"/>
      <c r="G203" s="8"/>
    </row>
  </sheetData>
  <mergeCells count="71">
    <mergeCell ref="A135:A137"/>
    <mergeCell ref="A153:A155"/>
    <mergeCell ref="A156:A158"/>
    <mergeCell ref="A159:A161"/>
    <mergeCell ref="A162:A164"/>
    <mergeCell ref="A165:A167"/>
    <mergeCell ref="A138:A140"/>
    <mergeCell ref="A141:A143"/>
    <mergeCell ref="A144:A146"/>
    <mergeCell ref="A147:A149"/>
    <mergeCell ref="A150:A152"/>
    <mergeCell ref="A120:A122"/>
    <mergeCell ref="A123:A125"/>
    <mergeCell ref="A126:A128"/>
    <mergeCell ref="A129:A131"/>
    <mergeCell ref="A132:A134"/>
    <mergeCell ref="A117:A119"/>
    <mergeCell ref="A96:A98"/>
    <mergeCell ref="A99:A101"/>
    <mergeCell ref="A105:A107"/>
    <mergeCell ref="A108:A110"/>
    <mergeCell ref="A111:A113"/>
    <mergeCell ref="A102:A104"/>
    <mergeCell ref="A84:A86"/>
    <mergeCell ref="A87:A89"/>
    <mergeCell ref="A90:A92"/>
    <mergeCell ref="A93:A95"/>
    <mergeCell ref="A114:A116"/>
    <mergeCell ref="G1:G2"/>
    <mergeCell ref="B1:B2"/>
    <mergeCell ref="A6:A8"/>
    <mergeCell ref="A9:A11"/>
    <mergeCell ref="A12:A14"/>
    <mergeCell ref="C1:E1"/>
    <mergeCell ref="A3:A5"/>
    <mergeCell ref="A1:A2"/>
    <mergeCell ref="A75:A77"/>
    <mergeCell ref="A78:A80"/>
    <mergeCell ref="A81:A83"/>
    <mergeCell ref="A15:A17"/>
    <mergeCell ref="A18:A20"/>
    <mergeCell ref="A39:A41"/>
    <mergeCell ref="A42:A44"/>
    <mergeCell ref="A45:A47"/>
    <mergeCell ref="A33:A35"/>
    <mergeCell ref="A21:A23"/>
    <mergeCell ref="A24:A26"/>
    <mergeCell ref="A27:A29"/>
    <mergeCell ref="A30:A32"/>
    <mergeCell ref="A60:A62"/>
    <mergeCell ref="A63:A65"/>
    <mergeCell ref="A69:A71"/>
    <mergeCell ref="A66:A68"/>
    <mergeCell ref="A72:A74"/>
    <mergeCell ref="A48:A50"/>
    <mergeCell ref="A36:A38"/>
    <mergeCell ref="A51:A53"/>
    <mergeCell ref="A54:A56"/>
    <mergeCell ref="A57:A59"/>
    <mergeCell ref="A177:A179"/>
    <mergeCell ref="A180:A182"/>
    <mergeCell ref="A183:A185"/>
    <mergeCell ref="A168:A170"/>
    <mergeCell ref="A171:A173"/>
    <mergeCell ref="A174:A176"/>
    <mergeCell ref="A201:A203"/>
    <mergeCell ref="A186:A188"/>
    <mergeCell ref="A189:A191"/>
    <mergeCell ref="A192:A194"/>
    <mergeCell ref="A195:A197"/>
    <mergeCell ref="A198:A20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workbookViewId="0">
      <selection activeCell="H17" sqref="H17"/>
    </sheetView>
  </sheetViews>
  <sheetFormatPr baseColWidth="10" defaultRowHeight="14.4" x14ac:dyDescent="0.3"/>
  <cols>
    <col min="2" max="3" width="28.88671875" bestFit="1" customWidth="1"/>
    <col min="4" max="4" width="22.5546875" bestFit="1" customWidth="1"/>
    <col min="7" max="7" width="20.44140625" bestFit="1" customWidth="1"/>
    <col min="8" max="8" width="16.5546875" bestFit="1" customWidth="1"/>
  </cols>
  <sheetData>
    <row r="1" spans="1:15" x14ac:dyDescent="0.3">
      <c r="B1" t="s">
        <v>83</v>
      </c>
    </row>
    <row r="2" spans="1:15" x14ac:dyDescent="0.3">
      <c r="B2" s="44">
        <v>1694518091500.5801</v>
      </c>
    </row>
    <row r="4" spans="1:15" x14ac:dyDescent="0.3">
      <c r="B4" t="s">
        <v>82</v>
      </c>
      <c r="C4" t="s">
        <v>85</v>
      </c>
      <c r="D4" t="s">
        <v>84</v>
      </c>
      <c r="E4" t="s">
        <v>86</v>
      </c>
      <c r="F4" t="s">
        <v>88</v>
      </c>
      <c r="G4" s="45" t="s">
        <v>87</v>
      </c>
      <c r="H4" t="s">
        <v>89</v>
      </c>
    </row>
    <row r="5" spans="1:15" x14ac:dyDescent="0.3">
      <c r="A5" t="s">
        <v>18</v>
      </c>
      <c r="B5" s="43">
        <v>1694518362766.8</v>
      </c>
      <c r="C5">
        <f>(B5-$B$2)/1000</f>
        <v>271.2662199707031</v>
      </c>
      <c r="D5">
        <v>249.04300000000001</v>
      </c>
      <c r="E5">
        <f>C5-D5</f>
        <v>22.223219970703099</v>
      </c>
      <c r="F5">
        <v>276.86799999999999</v>
      </c>
      <c r="G5" s="46">
        <f>G10+M5</f>
        <v>1694521714.3616498</v>
      </c>
      <c r="H5" s="43">
        <f>$G$6+($F$6-F5)</f>
        <v>1694521714.8786497</v>
      </c>
      <c r="J5">
        <v>53.98</v>
      </c>
      <c r="M5">
        <f>J8-J5+(N8-N5)</f>
        <v>1.4350000000000094</v>
      </c>
      <c r="N5">
        <v>217.29499999999999</v>
      </c>
    </row>
    <row r="6" spans="1:15" x14ac:dyDescent="0.3">
      <c r="A6" t="s">
        <v>22</v>
      </c>
      <c r="B6" s="43">
        <v>1694518364534.8401</v>
      </c>
      <c r="C6">
        <f t="shared" ref="C6:C10" si="0">(B6-$B$2)/1000</f>
        <v>273.0342600097656</v>
      </c>
      <c r="D6">
        <v>253.18700000000001</v>
      </c>
      <c r="E6">
        <f t="shared" ref="E6:E10" si="1">C6-D6</f>
        <v>19.847260009765591</v>
      </c>
      <c r="F6">
        <v>278.82</v>
      </c>
      <c r="G6" s="46">
        <f>G10</f>
        <v>1694521712.9266498</v>
      </c>
      <c r="H6" s="43">
        <f t="shared" ref="H6:H11" si="2">$G$6+($F$6-F6)</f>
        <v>1694521712.9266498</v>
      </c>
      <c r="K6">
        <v>100.288</v>
      </c>
      <c r="L6">
        <v>96.4</v>
      </c>
      <c r="M6">
        <f>K6-L6</f>
        <v>3.887999999999991</v>
      </c>
    </row>
    <row r="7" spans="1:15" x14ac:dyDescent="0.3">
      <c r="A7" t="s">
        <v>23</v>
      </c>
      <c r="B7" s="43">
        <v>1694518368137.5601</v>
      </c>
      <c r="C7">
        <f t="shared" si="0"/>
        <v>276.63697998046877</v>
      </c>
      <c r="D7">
        <v>251.727</v>
      </c>
      <c r="E7">
        <f t="shared" si="1"/>
        <v>24.909979980468762</v>
      </c>
      <c r="F7">
        <v>274.346</v>
      </c>
      <c r="G7" s="46">
        <f>G10</f>
        <v>1694521712.9266498</v>
      </c>
      <c r="H7" s="43">
        <f t="shared" si="2"/>
        <v>1694521717.4006498</v>
      </c>
    </row>
    <row r="8" spans="1:15" x14ac:dyDescent="0.3">
      <c r="A8" t="s">
        <v>19</v>
      </c>
      <c r="B8" s="43">
        <v>1694518369827.3</v>
      </c>
      <c r="C8">
        <f t="shared" si="0"/>
        <v>278.32671997070315</v>
      </c>
      <c r="D8">
        <v>257.88200000000001</v>
      </c>
      <c r="E8">
        <f t="shared" si="1"/>
        <v>20.444719970703147</v>
      </c>
      <c r="F8">
        <v>278.44600000000003</v>
      </c>
      <c r="G8" s="46">
        <f>G10</f>
        <v>1694521712.9266498</v>
      </c>
      <c r="H8" s="43">
        <f t="shared" si="2"/>
        <v>1694521713.3006499</v>
      </c>
      <c r="J8">
        <v>55.61</v>
      </c>
      <c r="N8">
        <v>217.1</v>
      </c>
    </row>
    <row r="9" spans="1:15" x14ac:dyDescent="0.3">
      <c r="A9" t="s">
        <v>21</v>
      </c>
      <c r="B9" s="43">
        <v>1694518371920.1499</v>
      </c>
      <c r="C9">
        <f t="shared" si="0"/>
        <v>280.41956982421874</v>
      </c>
      <c r="D9">
        <v>257.065</v>
      </c>
      <c r="E9">
        <f t="shared" si="1"/>
        <v>23.354569824218743</v>
      </c>
      <c r="F9">
        <v>276.01</v>
      </c>
      <c r="G9" s="46">
        <f>G10+M9</f>
        <v>1694521714.1266499</v>
      </c>
      <c r="H9" s="43">
        <f t="shared" si="2"/>
        <v>1694521715.7366498</v>
      </c>
      <c r="J9">
        <v>96.4</v>
      </c>
      <c r="M9">
        <f>J10-J9</f>
        <v>1.1999999999999886</v>
      </c>
      <c r="N9">
        <v>99.5</v>
      </c>
      <c r="O9">
        <f>N10-N9</f>
        <v>4.3080000000000069</v>
      </c>
    </row>
    <row r="10" spans="1:15" x14ac:dyDescent="0.3">
      <c r="A10" t="s">
        <v>20</v>
      </c>
      <c r="B10" s="43">
        <v>1694518370516.6499</v>
      </c>
      <c r="C10">
        <f t="shared" si="0"/>
        <v>279.01606982421873</v>
      </c>
      <c r="D10">
        <v>253</v>
      </c>
      <c r="E10">
        <f t="shared" si="1"/>
        <v>26.016069824218732</v>
      </c>
      <c r="F10">
        <v>277.315</v>
      </c>
      <c r="G10" s="46">
        <f>$B$2/1000+(E10)+3600+M10-M9</f>
        <v>1694521712.9266498</v>
      </c>
      <c r="H10" s="43">
        <f t="shared" si="2"/>
        <v>1694521714.4316499</v>
      </c>
      <c r="J10">
        <v>97.6</v>
      </c>
      <c r="K10">
        <v>96.4</v>
      </c>
      <c r="L10">
        <v>93.01</v>
      </c>
      <c r="M10">
        <f>L10-K10</f>
        <v>-3.3900000000000006</v>
      </c>
      <c r="N10">
        <v>103.80800000000001</v>
      </c>
    </row>
    <row r="11" spans="1:15" x14ac:dyDescent="0.3">
      <c r="A11" t="s">
        <v>24</v>
      </c>
      <c r="B11" s="43"/>
      <c r="E11">
        <v>20</v>
      </c>
      <c r="F11">
        <v>275.54700000000003</v>
      </c>
      <c r="G11" s="46">
        <f>G10</f>
        <v>1694521712.9266498</v>
      </c>
      <c r="H11" s="43">
        <f t="shared" si="2"/>
        <v>1694521716.1996498</v>
      </c>
    </row>
    <row r="17" spans="8:8" x14ac:dyDescent="0.3">
      <c r="H17" s="43">
        <f>G6</f>
        <v>1694521712.9266498</v>
      </c>
    </row>
    <row r="18" spans="8:8" x14ac:dyDescent="0.3">
      <c r="H18" s="43">
        <f>G7</f>
        <v>1694521712.9266498</v>
      </c>
    </row>
    <row r="19" spans="8:8" x14ac:dyDescent="0.3">
      <c r="H19" s="43">
        <f>G5</f>
        <v>1694521714.3616498</v>
      </c>
    </row>
    <row r="20" spans="8:8" x14ac:dyDescent="0.3">
      <c r="H20" s="43">
        <f>G10</f>
        <v>1694521712.9266498</v>
      </c>
    </row>
    <row r="21" spans="8:8" x14ac:dyDescent="0.3">
      <c r="H21" s="43">
        <f>G8</f>
        <v>1694521712.9266498</v>
      </c>
    </row>
    <row r="22" spans="8:8" x14ac:dyDescent="0.3">
      <c r="H22" s="43">
        <f>G9</f>
        <v>1694521714.1266499</v>
      </c>
    </row>
    <row r="23" spans="8:8" x14ac:dyDescent="0.3">
      <c r="H23" s="43">
        <f>G11</f>
        <v>1694521712.9266498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workbookViewId="0">
      <pane ySplit="1" topLeftCell="A2" activePane="bottomLeft" state="frozen"/>
      <selection pane="bottomLeft" activeCell="E35" sqref="E35"/>
    </sheetView>
  </sheetViews>
  <sheetFormatPr baseColWidth="10" defaultColWidth="8.88671875" defaultRowHeight="14.4" x14ac:dyDescent="0.3"/>
  <cols>
    <col min="1" max="1" width="8.109375" bestFit="1" customWidth="1"/>
    <col min="2" max="2" width="7.109375" bestFit="1" customWidth="1"/>
    <col min="3" max="3" width="32.109375" bestFit="1" customWidth="1"/>
    <col min="4" max="4" width="40.88671875" customWidth="1"/>
    <col min="5" max="5" width="21.44140625" customWidth="1"/>
    <col min="6" max="7" width="9.5546875" customWidth="1"/>
    <col min="8" max="8" width="11.109375" customWidth="1"/>
    <col min="9" max="9" width="12" customWidth="1"/>
    <col min="10" max="10" width="31.44140625" bestFit="1" customWidth="1"/>
  </cols>
  <sheetData>
    <row r="1" spans="1:10" ht="15" thickBot="1" x14ac:dyDescent="0.35">
      <c r="A1" s="23" t="s">
        <v>0</v>
      </c>
      <c r="B1" s="25"/>
      <c r="C1" s="27" t="s">
        <v>18</v>
      </c>
      <c r="D1" s="27" t="s">
        <v>19</v>
      </c>
      <c r="E1" s="27" t="s">
        <v>20</v>
      </c>
      <c r="F1" s="27" t="s">
        <v>21</v>
      </c>
      <c r="G1" s="27" t="s">
        <v>22</v>
      </c>
      <c r="H1" s="27" t="s">
        <v>23</v>
      </c>
      <c r="I1" s="27" t="s">
        <v>24</v>
      </c>
      <c r="J1" s="24" t="s">
        <v>17</v>
      </c>
    </row>
    <row r="2" spans="1:10" x14ac:dyDescent="0.3">
      <c r="A2" s="81" t="s">
        <v>7</v>
      </c>
      <c r="B2" s="9" t="s">
        <v>8</v>
      </c>
      <c r="C2" s="28" t="s">
        <v>28</v>
      </c>
      <c r="D2" s="28"/>
      <c r="E2" s="30"/>
      <c r="F2" s="26"/>
      <c r="G2" s="26"/>
      <c r="H2" s="26" t="s">
        <v>26</v>
      </c>
      <c r="I2" s="26"/>
      <c r="J2" s="12" t="s">
        <v>25</v>
      </c>
    </row>
    <row r="3" spans="1:10" x14ac:dyDescent="0.3">
      <c r="A3" s="82"/>
      <c r="B3" s="2" t="s">
        <v>9</v>
      </c>
      <c r="C3" s="29"/>
      <c r="D3" s="29"/>
      <c r="E3" s="31"/>
      <c r="F3" s="5"/>
      <c r="G3" s="5"/>
      <c r="H3" s="5"/>
      <c r="I3" s="5"/>
      <c r="J3" s="5"/>
    </row>
    <row r="4" spans="1:10" ht="15" thickBot="1" x14ac:dyDescent="0.35">
      <c r="A4" s="83"/>
      <c r="B4" s="14" t="s">
        <v>10</v>
      </c>
      <c r="C4" s="16"/>
      <c r="D4" s="16"/>
      <c r="E4" s="32"/>
      <c r="F4" s="8"/>
      <c r="G4" s="8"/>
      <c r="H4" s="8"/>
      <c r="I4" s="8"/>
      <c r="J4" s="8"/>
    </row>
    <row r="5" spans="1:10" x14ac:dyDescent="0.3">
      <c r="A5" s="81" t="s">
        <v>12</v>
      </c>
      <c r="B5" s="9" t="s">
        <v>8</v>
      </c>
      <c r="C5" s="15"/>
      <c r="D5" s="15"/>
      <c r="E5" s="33"/>
      <c r="F5" s="12"/>
      <c r="G5" s="12"/>
      <c r="H5" s="12"/>
      <c r="I5" s="12" t="s">
        <v>33</v>
      </c>
      <c r="J5" s="12"/>
    </row>
    <row r="6" spans="1:10" x14ac:dyDescent="0.3">
      <c r="A6" s="82"/>
      <c r="B6" s="2" t="s">
        <v>9</v>
      </c>
      <c r="C6" s="29"/>
      <c r="D6" s="29"/>
      <c r="E6" s="31"/>
      <c r="F6" s="5"/>
      <c r="G6" s="5"/>
      <c r="H6" s="5"/>
      <c r="I6" s="5"/>
      <c r="J6" s="5"/>
    </row>
    <row r="7" spans="1:10" ht="15" thickBot="1" x14ac:dyDescent="0.35">
      <c r="A7" s="83"/>
      <c r="B7" s="14" t="s">
        <v>10</v>
      </c>
      <c r="C7" s="16"/>
      <c r="D7" s="16"/>
      <c r="E7" s="32"/>
      <c r="F7" s="8"/>
      <c r="G7" s="8"/>
      <c r="H7" s="8"/>
      <c r="I7" s="8"/>
      <c r="J7" s="8"/>
    </row>
    <row r="8" spans="1:10" x14ac:dyDescent="0.3">
      <c r="A8" s="81" t="s">
        <v>13</v>
      </c>
      <c r="B8" s="9" t="s">
        <v>8</v>
      </c>
      <c r="C8" s="15"/>
      <c r="D8" s="15"/>
      <c r="E8" s="33"/>
      <c r="F8" s="12"/>
      <c r="G8" s="12"/>
      <c r="H8" s="12"/>
      <c r="I8" s="12"/>
      <c r="J8" s="12"/>
    </row>
    <row r="9" spans="1:10" x14ac:dyDescent="0.3">
      <c r="A9" s="82"/>
      <c r="B9" s="2" t="s">
        <v>9</v>
      </c>
      <c r="C9" s="29"/>
      <c r="D9" s="29"/>
      <c r="E9" s="31"/>
      <c r="F9" s="5"/>
      <c r="G9" s="5"/>
      <c r="H9" s="5"/>
      <c r="I9" s="5"/>
      <c r="J9" s="5"/>
    </row>
    <row r="10" spans="1:10" ht="15" thickBot="1" x14ac:dyDescent="0.35">
      <c r="A10" s="83"/>
      <c r="B10" s="14" t="s">
        <v>10</v>
      </c>
      <c r="C10" s="16"/>
      <c r="D10" s="16"/>
      <c r="E10" s="32"/>
      <c r="F10" s="8"/>
      <c r="G10" s="8"/>
      <c r="H10" s="8"/>
      <c r="I10" s="8"/>
      <c r="J10" s="8"/>
    </row>
    <row r="11" spans="1:10" x14ac:dyDescent="0.3">
      <c r="A11" s="81" t="s">
        <v>14</v>
      </c>
      <c r="B11" s="9" t="s">
        <v>8</v>
      </c>
      <c r="C11" s="15" t="s">
        <v>34</v>
      </c>
      <c r="D11" s="15"/>
      <c r="E11" s="33"/>
      <c r="F11" s="12"/>
      <c r="G11" s="12"/>
      <c r="H11" s="12"/>
      <c r="I11" s="12"/>
      <c r="J11" s="12"/>
    </row>
    <row r="12" spans="1:10" x14ac:dyDescent="0.3">
      <c r="A12" s="82"/>
      <c r="B12" s="2" t="s">
        <v>9</v>
      </c>
      <c r="C12" s="29"/>
      <c r="D12" s="29"/>
      <c r="E12" s="31"/>
      <c r="F12" s="5"/>
      <c r="G12" s="5"/>
      <c r="H12" s="5"/>
      <c r="I12" s="5"/>
      <c r="J12" s="5"/>
    </row>
    <row r="13" spans="1:10" ht="15" thickBot="1" x14ac:dyDescent="0.35">
      <c r="A13" s="83"/>
      <c r="B13" s="14" t="s">
        <v>10</v>
      </c>
      <c r="C13" s="16"/>
      <c r="D13" s="16"/>
      <c r="E13" s="32"/>
      <c r="F13" s="8"/>
      <c r="G13" s="8"/>
      <c r="H13" s="8"/>
      <c r="I13" s="8"/>
      <c r="J13" s="8"/>
    </row>
    <row r="14" spans="1:10" ht="57.6" x14ac:dyDescent="0.3">
      <c r="A14" s="81" t="s">
        <v>15</v>
      </c>
      <c r="B14" s="9" t="s">
        <v>8</v>
      </c>
      <c r="C14" s="15" t="s">
        <v>40</v>
      </c>
      <c r="D14" s="37" t="s">
        <v>46</v>
      </c>
      <c r="E14" s="39" t="s">
        <v>45</v>
      </c>
      <c r="F14" s="12" t="s">
        <v>39</v>
      </c>
      <c r="G14" s="12"/>
      <c r="H14" s="12"/>
      <c r="I14" s="12"/>
      <c r="J14" s="12" t="s">
        <v>41</v>
      </c>
    </row>
    <row r="15" spans="1:10" x14ac:dyDescent="0.3">
      <c r="A15" s="82"/>
      <c r="B15" s="2" t="s">
        <v>9</v>
      </c>
      <c r="C15" s="29"/>
      <c r="D15" s="29"/>
      <c r="E15" s="31"/>
      <c r="F15" s="5"/>
      <c r="G15" s="5"/>
      <c r="H15" s="5"/>
      <c r="I15" s="5"/>
      <c r="J15" s="5"/>
    </row>
    <row r="16" spans="1:10" ht="15" thickBot="1" x14ac:dyDescent="0.35">
      <c r="A16" s="83"/>
      <c r="B16" s="14" t="s">
        <v>10</v>
      </c>
      <c r="C16" s="16"/>
      <c r="D16" s="16"/>
      <c r="E16" s="32"/>
      <c r="F16" s="8"/>
      <c r="G16" s="8"/>
      <c r="H16" s="8"/>
      <c r="I16" s="8"/>
      <c r="J16" s="8"/>
    </row>
    <row r="17" spans="1:10" x14ac:dyDescent="0.3">
      <c r="A17" s="81" t="s">
        <v>16</v>
      </c>
      <c r="B17" s="9" t="s">
        <v>8</v>
      </c>
      <c r="C17" s="36"/>
      <c r="D17" s="15"/>
      <c r="E17" s="33"/>
      <c r="F17" s="12"/>
      <c r="G17" s="12"/>
      <c r="H17" s="12"/>
      <c r="I17" s="12"/>
      <c r="J17" s="12"/>
    </row>
    <row r="18" spans="1:10" x14ac:dyDescent="0.3">
      <c r="A18" s="82"/>
      <c r="B18" s="2" t="s">
        <v>9</v>
      </c>
      <c r="C18" s="34"/>
      <c r="D18" s="29"/>
      <c r="E18" s="31"/>
      <c r="F18" s="5"/>
      <c r="G18" s="5"/>
      <c r="H18" s="5"/>
      <c r="I18" s="5"/>
      <c r="J18" s="5"/>
    </row>
    <row r="19" spans="1:10" ht="15" thickBot="1" x14ac:dyDescent="0.35">
      <c r="A19" s="83"/>
      <c r="B19" s="14" t="s">
        <v>10</v>
      </c>
      <c r="C19" s="35"/>
      <c r="D19" s="16"/>
      <c r="E19" s="32"/>
      <c r="F19" s="8"/>
      <c r="G19" s="8"/>
      <c r="H19" s="8"/>
      <c r="I19" s="8"/>
      <c r="J19" s="8"/>
    </row>
    <row r="20" spans="1:10" ht="57.6" x14ac:dyDescent="0.3">
      <c r="A20" s="81" t="s">
        <v>53</v>
      </c>
      <c r="B20" s="9" t="s">
        <v>8</v>
      </c>
      <c r="C20" s="40" t="s">
        <v>62</v>
      </c>
      <c r="D20" s="37" t="s">
        <v>61</v>
      </c>
      <c r="E20" s="39" t="s">
        <v>60</v>
      </c>
      <c r="F20" s="38" t="s">
        <v>58</v>
      </c>
      <c r="G20" s="12"/>
      <c r="H20" s="12"/>
      <c r="I20" s="12" t="s">
        <v>59</v>
      </c>
      <c r="J20" s="12"/>
    </row>
    <row r="21" spans="1:10" x14ac:dyDescent="0.3">
      <c r="A21" s="82"/>
      <c r="B21" s="2" t="s">
        <v>9</v>
      </c>
      <c r="C21" s="34"/>
      <c r="D21" s="29"/>
      <c r="E21" s="31"/>
      <c r="F21" s="5"/>
      <c r="G21" s="5"/>
      <c r="H21" s="5"/>
      <c r="I21" s="5"/>
      <c r="J21" s="5"/>
    </row>
    <row r="22" spans="1:10" ht="15" thickBot="1" x14ac:dyDescent="0.35">
      <c r="A22" s="83"/>
      <c r="B22" s="14" t="s">
        <v>10</v>
      </c>
      <c r="C22" s="35"/>
      <c r="D22" s="16"/>
      <c r="E22" s="32"/>
      <c r="F22" s="8"/>
      <c r="G22" s="8"/>
      <c r="H22" s="8"/>
      <c r="I22" s="8"/>
      <c r="J22" s="8"/>
    </row>
    <row r="23" spans="1:10" x14ac:dyDescent="0.3">
      <c r="A23" s="81" t="s">
        <v>54</v>
      </c>
      <c r="B23" s="9" t="s">
        <v>8</v>
      </c>
      <c r="C23" s="36"/>
      <c r="D23" s="15"/>
      <c r="E23" s="33" t="s">
        <v>65</v>
      </c>
      <c r="F23" s="12"/>
      <c r="G23" s="12"/>
      <c r="H23" s="12"/>
      <c r="I23" s="12" t="s">
        <v>66</v>
      </c>
      <c r="J23" s="12"/>
    </row>
    <row r="24" spans="1:10" x14ac:dyDescent="0.3">
      <c r="A24" s="82"/>
      <c r="B24" s="2" t="s">
        <v>9</v>
      </c>
      <c r="C24" s="34"/>
      <c r="D24" s="29"/>
      <c r="E24" s="31"/>
      <c r="F24" s="5"/>
      <c r="G24" s="5"/>
      <c r="H24" s="5"/>
      <c r="I24" s="5"/>
      <c r="J24" s="5"/>
    </row>
    <row r="25" spans="1:10" ht="15" thickBot="1" x14ac:dyDescent="0.35">
      <c r="A25" s="83"/>
      <c r="B25" s="14" t="s">
        <v>10</v>
      </c>
      <c r="C25" s="35"/>
      <c r="D25" s="16"/>
      <c r="E25" s="32"/>
      <c r="F25" s="8"/>
      <c r="G25" s="8"/>
      <c r="H25" s="8"/>
      <c r="I25" s="8"/>
      <c r="J25" s="8"/>
    </row>
    <row r="26" spans="1:10" ht="43.2" x14ac:dyDescent="0.3">
      <c r="A26" s="81" t="s">
        <v>55</v>
      </c>
      <c r="B26" s="9" t="s">
        <v>8</v>
      </c>
      <c r="C26" s="36"/>
      <c r="D26" s="15"/>
      <c r="E26" s="33"/>
      <c r="F26" s="12"/>
      <c r="G26" s="12"/>
      <c r="H26" s="12" t="s">
        <v>69</v>
      </c>
      <c r="I26" s="38" t="s">
        <v>70</v>
      </c>
      <c r="J26" s="12"/>
    </row>
    <row r="27" spans="1:10" x14ac:dyDescent="0.3">
      <c r="A27" s="82"/>
      <c r="B27" s="2" t="s">
        <v>9</v>
      </c>
      <c r="C27" s="34"/>
      <c r="D27" s="29"/>
      <c r="E27" s="31"/>
      <c r="F27" s="5"/>
      <c r="G27" s="5"/>
      <c r="H27" s="5"/>
      <c r="I27" s="5"/>
      <c r="J27" s="5"/>
    </row>
    <row r="28" spans="1:10" ht="15" thickBot="1" x14ac:dyDescent="0.35">
      <c r="A28" s="83"/>
      <c r="B28" s="14" t="s">
        <v>10</v>
      </c>
      <c r="C28" s="35"/>
      <c r="D28" s="16"/>
      <c r="E28" s="32"/>
      <c r="F28" s="8"/>
      <c r="G28" s="8"/>
      <c r="H28" s="8"/>
      <c r="I28" s="8"/>
      <c r="J28" s="8"/>
    </row>
    <row r="29" spans="1:10" x14ac:dyDescent="0.3">
      <c r="A29" s="81" t="s">
        <v>56</v>
      </c>
      <c r="B29" s="9" t="s">
        <v>8</v>
      </c>
      <c r="C29" s="36"/>
      <c r="D29" s="15"/>
      <c r="E29" s="33"/>
      <c r="F29" s="12"/>
      <c r="G29" s="12"/>
      <c r="H29" s="12"/>
      <c r="I29" s="12"/>
      <c r="J29" s="12"/>
    </row>
    <row r="30" spans="1:10" x14ac:dyDescent="0.3">
      <c r="A30" s="82"/>
      <c r="B30" s="2" t="s">
        <v>9</v>
      </c>
      <c r="C30" s="34"/>
      <c r="D30" s="29"/>
      <c r="E30" s="31"/>
      <c r="F30" s="5"/>
      <c r="G30" s="5"/>
      <c r="H30" s="5"/>
      <c r="I30" s="5"/>
      <c r="J30" s="5"/>
    </row>
    <row r="31" spans="1:10" ht="15" thickBot="1" x14ac:dyDescent="0.35">
      <c r="A31" s="83"/>
      <c r="B31" s="14" t="s">
        <v>10</v>
      </c>
      <c r="C31" s="35"/>
      <c r="D31" s="16"/>
      <c r="E31" s="32"/>
      <c r="F31" s="8"/>
      <c r="G31" s="8"/>
      <c r="H31" s="8"/>
      <c r="I31" s="8"/>
      <c r="J31" s="8"/>
    </row>
    <row r="32" spans="1:10" x14ac:dyDescent="0.3">
      <c r="A32" s="81" t="s">
        <v>73</v>
      </c>
      <c r="B32" s="9" t="s">
        <v>8</v>
      </c>
      <c r="C32" s="36"/>
      <c r="D32" s="15"/>
      <c r="E32" s="41"/>
      <c r="F32" s="12"/>
      <c r="G32" s="12"/>
      <c r="H32" s="12"/>
      <c r="I32" s="12"/>
      <c r="J32" s="12"/>
    </row>
    <row r="33" spans="1:10" x14ac:dyDescent="0.3">
      <c r="A33" s="82"/>
      <c r="B33" s="2" t="s">
        <v>9</v>
      </c>
      <c r="C33" s="34"/>
      <c r="D33" s="29"/>
      <c r="E33" s="31"/>
      <c r="F33" s="5"/>
      <c r="G33" s="5"/>
      <c r="H33" s="5"/>
      <c r="I33" s="5"/>
      <c r="J33" s="5"/>
    </row>
    <row r="34" spans="1:10" ht="15" thickBot="1" x14ac:dyDescent="0.35">
      <c r="A34" s="83"/>
      <c r="B34" s="14" t="s">
        <v>10</v>
      </c>
      <c r="C34" s="35"/>
      <c r="D34" s="16"/>
      <c r="E34" s="32"/>
      <c r="F34" s="8"/>
      <c r="G34" s="8"/>
      <c r="H34" s="8"/>
      <c r="I34" s="8"/>
      <c r="J34" s="8"/>
    </row>
    <row r="35" spans="1:10" ht="28.8" x14ac:dyDescent="0.3">
      <c r="A35" s="81" t="s">
        <v>78</v>
      </c>
      <c r="B35" s="9" t="s">
        <v>8</v>
      </c>
      <c r="C35" s="36"/>
      <c r="D35" s="15"/>
      <c r="E35" s="42" t="s">
        <v>79</v>
      </c>
      <c r="F35" s="12"/>
      <c r="G35" s="12"/>
      <c r="H35" s="12"/>
      <c r="I35" s="12"/>
      <c r="J35" s="12"/>
    </row>
    <row r="36" spans="1:10" x14ac:dyDescent="0.3">
      <c r="A36" s="82"/>
      <c r="B36" s="2" t="s">
        <v>9</v>
      </c>
      <c r="C36" s="34"/>
      <c r="D36" s="29"/>
      <c r="E36" s="31"/>
      <c r="F36" s="5"/>
      <c r="G36" s="5"/>
      <c r="H36" s="5"/>
      <c r="I36" s="5"/>
      <c r="J36" s="5"/>
    </row>
    <row r="37" spans="1:10" ht="15" thickBot="1" x14ac:dyDescent="0.35">
      <c r="A37" s="83"/>
      <c r="B37" s="14" t="s">
        <v>10</v>
      </c>
      <c r="C37" s="35"/>
      <c r="D37" s="16"/>
      <c r="E37" s="32"/>
      <c r="F37" s="8"/>
      <c r="G37" s="8"/>
      <c r="H37" s="8"/>
      <c r="I37" s="8"/>
      <c r="J37" s="8"/>
    </row>
  </sheetData>
  <mergeCells count="12">
    <mergeCell ref="A35:A37"/>
    <mergeCell ref="A32:A34"/>
    <mergeCell ref="A29:A31"/>
    <mergeCell ref="A8:A10"/>
    <mergeCell ref="A11:A13"/>
    <mergeCell ref="A14:A16"/>
    <mergeCell ref="A17:A19"/>
    <mergeCell ref="A2:A4"/>
    <mergeCell ref="A5:A7"/>
    <mergeCell ref="A20:A22"/>
    <mergeCell ref="A23:A25"/>
    <mergeCell ref="A26:A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Sequenzen</vt:lpstr>
      <vt:lpstr>S0106</vt:lpstr>
      <vt:lpstr>Sensorberuehrungen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2025-03-06T13:01:29Z</dcterms:modified>
</cp:coreProperties>
</file>