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data_science\udemy_economics\Section 11\107. COURSE CHALLENGE - Part 1\"/>
    </mc:Choice>
  </mc:AlternateContent>
  <xr:revisionPtr revIDLastSave="0" documentId="13_ncr:1_{DCD3D4A7-9B6B-46C2-AD24-6D47D01B134C}" xr6:coauthVersionLast="47" xr6:coauthVersionMax="47" xr10:uidLastSave="{00000000-0000-0000-0000-000000000000}"/>
  <bookViews>
    <workbookView xWindow="28680" yWindow="270" windowWidth="29040" windowHeight="17640" activeTab="5" xr2:uid="{00000000-000D-0000-FFFF-FFFF00000000}"/>
  </bookViews>
  <sheets>
    <sheet name="Source --&gt;" sheetId="3" r:id="rId1"/>
    <sheet name="Data" sheetId="1" r:id="rId2"/>
    <sheet name="Tasks --&gt;" sheetId="4" r:id="rId3"/>
    <sheet name="Task 1" sheetId="5" r:id="rId4"/>
    <sheet name="Task 2" sheetId="6" r:id="rId5"/>
    <sheet name="Task 3" sheetId="7" r:id="rId6"/>
    <sheet name="Task 4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3" i="8" l="1"/>
  <c r="E42" i="8"/>
  <c r="F42" i="8"/>
  <c r="G42" i="8"/>
  <c r="H42" i="8"/>
  <c r="I42" i="8"/>
  <c r="J42" i="8"/>
  <c r="K42" i="8"/>
  <c r="L42" i="8"/>
  <c r="M42" i="8"/>
  <c r="N42" i="8"/>
  <c r="O42" i="8"/>
  <c r="P42" i="8"/>
  <c r="E43" i="8"/>
  <c r="F43" i="8"/>
  <c r="G43" i="8"/>
  <c r="H43" i="8"/>
  <c r="I43" i="8"/>
  <c r="J43" i="8"/>
  <c r="K43" i="8"/>
  <c r="L43" i="8"/>
  <c r="M43" i="8"/>
  <c r="N43" i="8"/>
  <c r="O43" i="8"/>
  <c r="E44" i="8"/>
  <c r="F44" i="8"/>
  <c r="G44" i="8"/>
  <c r="H44" i="8"/>
  <c r="I44" i="8"/>
  <c r="J44" i="8"/>
  <c r="K44" i="8"/>
  <c r="L44" i="8"/>
  <c r="M44" i="8"/>
  <c r="N44" i="8"/>
  <c r="O44" i="8"/>
  <c r="P44" i="8"/>
  <c r="E45" i="8"/>
  <c r="F45" i="8"/>
  <c r="G45" i="8"/>
  <c r="H45" i="8"/>
  <c r="I45" i="8"/>
  <c r="J45" i="8"/>
  <c r="K45" i="8"/>
  <c r="L45" i="8"/>
  <c r="M45" i="8"/>
  <c r="N45" i="8"/>
  <c r="O45" i="8"/>
  <c r="P45" i="8"/>
  <c r="E46" i="8"/>
  <c r="F46" i="8"/>
  <c r="G46" i="8"/>
  <c r="H46" i="8"/>
  <c r="I46" i="8"/>
  <c r="J46" i="8"/>
  <c r="K46" i="8"/>
  <c r="L46" i="8"/>
  <c r="M46" i="8"/>
  <c r="N46" i="8"/>
  <c r="O46" i="8"/>
  <c r="P46" i="8"/>
  <c r="E47" i="8"/>
  <c r="F47" i="8"/>
  <c r="G47" i="8"/>
  <c r="H47" i="8"/>
  <c r="I47" i="8"/>
  <c r="J47" i="8"/>
  <c r="K47" i="8"/>
  <c r="L47" i="8"/>
  <c r="M47" i="8"/>
  <c r="N47" i="8"/>
  <c r="O47" i="8"/>
  <c r="P47" i="8"/>
  <c r="E48" i="8"/>
  <c r="F48" i="8"/>
  <c r="G48" i="8"/>
  <c r="H48" i="8"/>
  <c r="I48" i="8"/>
  <c r="J48" i="8"/>
  <c r="K48" i="8"/>
  <c r="L48" i="8"/>
  <c r="M48" i="8"/>
  <c r="N48" i="8"/>
  <c r="O48" i="8"/>
  <c r="P48" i="8"/>
  <c r="E49" i="8"/>
  <c r="F49" i="8"/>
  <c r="G49" i="8"/>
  <c r="H49" i="8"/>
  <c r="I49" i="8"/>
  <c r="J49" i="8"/>
  <c r="K49" i="8"/>
  <c r="L49" i="8"/>
  <c r="M49" i="8"/>
  <c r="N49" i="8"/>
  <c r="O49" i="8"/>
  <c r="P49" i="8"/>
  <c r="E50" i="8"/>
  <c r="F50" i="8"/>
  <c r="G50" i="8"/>
  <c r="H50" i="8"/>
  <c r="I50" i="8"/>
  <c r="J50" i="8"/>
  <c r="K50" i="8"/>
  <c r="L50" i="8"/>
  <c r="M50" i="8"/>
  <c r="N50" i="8"/>
  <c r="O50" i="8"/>
  <c r="P50" i="8"/>
  <c r="E51" i="8"/>
  <c r="F51" i="8"/>
  <c r="G51" i="8"/>
  <c r="H51" i="8"/>
  <c r="I51" i="8"/>
  <c r="J51" i="8"/>
  <c r="K51" i="8"/>
  <c r="L51" i="8"/>
  <c r="M51" i="8"/>
  <c r="N51" i="8"/>
  <c r="O51" i="8"/>
  <c r="P51" i="8"/>
  <c r="E52" i="8"/>
  <c r="F52" i="8"/>
  <c r="G52" i="8"/>
  <c r="H52" i="8"/>
  <c r="I52" i="8"/>
  <c r="J52" i="8"/>
  <c r="K52" i="8"/>
  <c r="L52" i="8"/>
  <c r="M52" i="8"/>
  <c r="N52" i="8"/>
  <c r="O52" i="8"/>
  <c r="P52" i="8"/>
  <c r="E53" i="8"/>
  <c r="F53" i="8"/>
  <c r="G53" i="8"/>
  <c r="H53" i="8"/>
  <c r="I53" i="8"/>
  <c r="J53" i="8"/>
  <c r="K53" i="8"/>
  <c r="L53" i="8"/>
  <c r="M53" i="8"/>
  <c r="N53" i="8"/>
  <c r="O53" i="8"/>
  <c r="P53" i="8"/>
  <c r="E54" i="8"/>
  <c r="F54" i="8"/>
  <c r="G54" i="8"/>
  <c r="H54" i="8"/>
  <c r="I54" i="8"/>
  <c r="J54" i="8"/>
  <c r="K54" i="8"/>
  <c r="L54" i="8"/>
  <c r="M54" i="8"/>
  <c r="N54" i="8"/>
  <c r="O54" i="8"/>
  <c r="P54" i="8"/>
  <c r="E55" i="8"/>
  <c r="F55" i="8"/>
  <c r="G55" i="8"/>
  <c r="H55" i="8"/>
  <c r="I55" i="8"/>
  <c r="J55" i="8"/>
  <c r="K55" i="8"/>
  <c r="L55" i="8"/>
  <c r="M55" i="8"/>
  <c r="N55" i="8"/>
  <c r="O55" i="8"/>
  <c r="P55" i="8"/>
  <c r="E56" i="8"/>
  <c r="F56" i="8"/>
  <c r="G56" i="8"/>
  <c r="H56" i="8"/>
  <c r="I56" i="8"/>
  <c r="J56" i="8"/>
  <c r="K56" i="8"/>
  <c r="L56" i="8"/>
  <c r="M56" i="8"/>
  <c r="N56" i="8"/>
  <c r="O56" i="8"/>
  <c r="P56" i="8"/>
  <c r="E57" i="8"/>
  <c r="F57" i="8"/>
  <c r="G57" i="8"/>
  <c r="H57" i="8"/>
  <c r="I57" i="8"/>
  <c r="J57" i="8"/>
  <c r="K57" i="8"/>
  <c r="L57" i="8"/>
  <c r="M57" i="8"/>
  <c r="N57" i="8"/>
  <c r="O57" i="8"/>
  <c r="P57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42" i="8"/>
  <c r="O39" i="8"/>
  <c r="N39" i="8"/>
  <c r="M39" i="8"/>
  <c r="L39" i="8"/>
  <c r="K39" i="8"/>
  <c r="J39" i="8"/>
  <c r="I39" i="8"/>
  <c r="H39" i="8"/>
  <c r="G39" i="8"/>
  <c r="F39" i="8"/>
  <c r="E39" i="8"/>
  <c r="D39" i="8"/>
  <c r="P39" i="8" s="1"/>
  <c r="O38" i="8"/>
  <c r="N38" i="8"/>
  <c r="M38" i="8"/>
  <c r="L38" i="8"/>
  <c r="K38" i="8"/>
  <c r="J38" i="8"/>
  <c r="I38" i="8"/>
  <c r="H38" i="8"/>
  <c r="G38" i="8"/>
  <c r="F38" i="8"/>
  <c r="E38" i="8"/>
  <c r="D38" i="8"/>
  <c r="P38" i="8" s="1"/>
  <c r="O37" i="8"/>
  <c r="N37" i="8"/>
  <c r="M37" i="8"/>
  <c r="L37" i="8"/>
  <c r="K37" i="8"/>
  <c r="J37" i="8"/>
  <c r="I37" i="8"/>
  <c r="H37" i="8"/>
  <c r="G37" i="8"/>
  <c r="F37" i="8"/>
  <c r="E37" i="8"/>
  <c r="D37" i="8"/>
  <c r="P37" i="8" s="1"/>
  <c r="O36" i="8"/>
  <c r="N36" i="8"/>
  <c r="M36" i="8"/>
  <c r="L36" i="8"/>
  <c r="K36" i="8"/>
  <c r="J36" i="8"/>
  <c r="I36" i="8"/>
  <c r="H36" i="8"/>
  <c r="G36" i="8"/>
  <c r="F36" i="8"/>
  <c r="E36" i="8"/>
  <c r="D36" i="8"/>
  <c r="P36" i="8" s="1"/>
  <c r="O35" i="8"/>
  <c r="N35" i="8"/>
  <c r="M35" i="8"/>
  <c r="L35" i="8"/>
  <c r="K35" i="8"/>
  <c r="J35" i="8"/>
  <c r="I35" i="8"/>
  <c r="H35" i="8"/>
  <c r="G35" i="8"/>
  <c r="F35" i="8"/>
  <c r="E35" i="8"/>
  <c r="D35" i="8"/>
  <c r="P35" i="8" s="1"/>
  <c r="O34" i="8"/>
  <c r="N34" i="8"/>
  <c r="M34" i="8"/>
  <c r="L34" i="8"/>
  <c r="K34" i="8"/>
  <c r="J34" i="8"/>
  <c r="I34" i="8"/>
  <c r="H34" i="8"/>
  <c r="G34" i="8"/>
  <c r="F34" i="8"/>
  <c r="E34" i="8"/>
  <c r="D34" i="8"/>
  <c r="O33" i="8"/>
  <c r="N33" i="8"/>
  <c r="M33" i="8"/>
  <c r="L33" i="8"/>
  <c r="K33" i="8"/>
  <c r="J33" i="8"/>
  <c r="I33" i="8"/>
  <c r="H33" i="8"/>
  <c r="G33" i="8"/>
  <c r="F33" i="8"/>
  <c r="E33" i="8"/>
  <c r="D33" i="8"/>
  <c r="P33" i="8" s="1"/>
  <c r="O32" i="8"/>
  <c r="N32" i="8"/>
  <c r="M32" i="8"/>
  <c r="L32" i="8"/>
  <c r="K32" i="8"/>
  <c r="J32" i="8"/>
  <c r="I32" i="8"/>
  <c r="H32" i="8"/>
  <c r="G32" i="8"/>
  <c r="F32" i="8"/>
  <c r="E32" i="8"/>
  <c r="D32" i="8"/>
  <c r="P32" i="8" s="1"/>
  <c r="O31" i="8"/>
  <c r="N31" i="8"/>
  <c r="M31" i="8"/>
  <c r="L31" i="8"/>
  <c r="K31" i="8"/>
  <c r="J31" i="8"/>
  <c r="I31" i="8"/>
  <c r="H31" i="8"/>
  <c r="G31" i="8"/>
  <c r="F31" i="8"/>
  <c r="E31" i="8"/>
  <c r="D31" i="8"/>
  <c r="O30" i="8"/>
  <c r="N30" i="8"/>
  <c r="M30" i="8"/>
  <c r="L30" i="8"/>
  <c r="K30" i="8"/>
  <c r="J30" i="8"/>
  <c r="I30" i="8"/>
  <c r="H30" i="8"/>
  <c r="G30" i="8"/>
  <c r="F30" i="8"/>
  <c r="E30" i="8"/>
  <c r="D30" i="8"/>
  <c r="P30" i="8" s="1"/>
  <c r="O29" i="8"/>
  <c r="N29" i="8"/>
  <c r="M29" i="8"/>
  <c r="L29" i="8"/>
  <c r="K29" i="8"/>
  <c r="J29" i="8"/>
  <c r="I29" i="8"/>
  <c r="H29" i="8"/>
  <c r="G29" i="8"/>
  <c r="F29" i="8"/>
  <c r="E29" i="8"/>
  <c r="D29" i="8"/>
  <c r="P29" i="8" s="1"/>
  <c r="O28" i="8"/>
  <c r="N28" i="8"/>
  <c r="M28" i="8"/>
  <c r="L28" i="8"/>
  <c r="K28" i="8"/>
  <c r="J28" i="8"/>
  <c r="I28" i="8"/>
  <c r="H28" i="8"/>
  <c r="G28" i="8"/>
  <c r="F28" i="8"/>
  <c r="E28" i="8"/>
  <c r="D28" i="8"/>
  <c r="P28" i="8" s="1"/>
  <c r="O27" i="8"/>
  <c r="N27" i="8"/>
  <c r="M27" i="8"/>
  <c r="L27" i="8"/>
  <c r="K27" i="8"/>
  <c r="J27" i="8"/>
  <c r="I27" i="8"/>
  <c r="H27" i="8"/>
  <c r="G27" i="8"/>
  <c r="F27" i="8"/>
  <c r="E27" i="8"/>
  <c r="D27" i="8"/>
  <c r="O26" i="8"/>
  <c r="N26" i="8"/>
  <c r="M26" i="8"/>
  <c r="L26" i="8"/>
  <c r="K26" i="8"/>
  <c r="J26" i="8"/>
  <c r="I26" i="8"/>
  <c r="H26" i="8"/>
  <c r="G26" i="8"/>
  <c r="F26" i="8"/>
  <c r="E26" i="8"/>
  <c r="D26" i="8"/>
  <c r="P26" i="8" s="1"/>
  <c r="O25" i="8"/>
  <c r="N25" i="8"/>
  <c r="M25" i="8"/>
  <c r="L25" i="8"/>
  <c r="K25" i="8"/>
  <c r="J25" i="8"/>
  <c r="I25" i="8"/>
  <c r="H25" i="8"/>
  <c r="G25" i="8"/>
  <c r="F25" i="8"/>
  <c r="E25" i="8"/>
  <c r="D25" i="8"/>
  <c r="O24" i="8"/>
  <c r="N24" i="8"/>
  <c r="M24" i="8"/>
  <c r="L24" i="8"/>
  <c r="K24" i="8"/>
  <c r="J24" i="8"/>
  <c r="I24" i="8"/>
  <c r="H24" i="8"/>
  <c r="G24" i="8"/>
  <c r="F24" i="8"/>
  <c r="E24" i="8"/>
  <c r="D24" i="8"/>
  <c r="E6" i="8"/>
  <c r="F6" i="8"/>
  <c r="G6" i="8"/>
  <c r="H6" i="8"/>
  <c r="I6" i="8"/>
  <c r="J6" i="8"/>
  <c r="K6" i="8"/>
  <c r="L6" i="8"/>
  <c r="M6" i="8"/>
  <c r="N6" i="8"/>
  <c r="O6" i="8"/>
  <c r="E7" i="8"/>
  <c r="F7" i="8"/>
  <c r="G7" i="8"/>
  <c r="H7" i="8"/>
  <c r="I7" i="8"/>
  <c r="J7" i="8"/>
  <c r="K7" i="8"/>
  <c r="L7" i="8"/>
  <c r="M7" i="8"/>
  <c r="N7" i="8"/>
  <c r="O7" i="8"/>
  <c r="E8" i="8"/>
  <c r="F8" i="8"/>
  <c r="G8" i="8"/>
  <c r="H8" i="8"/>
  <c r="I8" i="8"/>
  <c r="J8" i="8"/>
  <c r="K8" i="8"/>
  <c r="L8" i="8"/>
  <c r="M8" i="8"/>
  <c r="N8" i="8"/>
  <c r="O8" i="8"/>
  <c r="E9" i="8"/>
  <c r="F9" i="8"/>
  <c r="G9" i="8"/>
  <c r="H9" i="8"/>
  <c r="I9" i="8"/>
  <c r="J9" i="8"/>
  <c r="K9" i="8"/>
  <c r="L9" i="8"/>
  <c r="M9" i="8"/>
  <c r="N9" i="8"/>
  <c r="O9" i="8"/>
  <c r="E10" i="8"/>
  <c r="F10" i="8"/>
  <c r="G10" i="8"/>
  <c r="H10" i="8"/>
  <c r="I10" i="8"/>
  <c r="J10" i="8"/>
  <c r="K10" i="8"/>
  <c r="L10" i="8"/>
  <c r="M10" i="8"/>
  <c r="N10" i="8"/>
  <c r="O10" i="8"/>
  <c r="E11" i="8"/>
  <c r="F11" i="8"/>
  <c r="G11" i="8"/>
  <c r="H11" i="8"/>
  <c r="I11" i="8"/>
  <c r="J11" i="8"/>
  <c r="K11" i="8"/>
  <c r="L11" i="8"/>
  <c r="M11" i="8"/>
  <c r="N11" i="8"/>
  <c r="O11" i="8"/>
  <c r="E12" i="8"/>
  <c r="F12" i="8"/>
  <c r="G12" i="8"/>
  <c r="H12" i="8"/>
  <c r="I12" i="8"/>
  <c r="J12" i="8"/>
  <c r="K12" i="8"/>
  <c r="L12" i="8"/>
  <c r="M12" i="8"/>
  <c r="N12" i="8"/>
  <c r="O12" i="8"/>
  <c r="E13" i="8"/>
  <c r="F13" i="8"/>
  <c r="G13" i="8"/>
  <c r="H13" i="8"/>
  <c r="I13" i="8"/>
  <c r="J13" i="8"/>
  <c r="K13" i="8"/>
  <c r="L13" i="8"/>
  <c r="M13" i="8"/>
  <c r="N13" i="8"/>
  <c r="O13" i="8"/>
  <c r="E14" i="8"/>
  <c r="F14" i="8"/>
  <c r="G14" i="8"/>
  <c r="H14" i="8"/>
  <c r="I14" i="8"/>
  <c r="J14" i="8"/>
  <c r="K14" i="8"/>
  <c r="L14" i="8"/>
  <c r="M14" i="8"/>
  <c r="N14" i="8"/>
  <c r="O14" i="8"/>
  <c r="E15" i="8"/>
  <c r="F15" i="8"/>
  <c r="G15" i="8"/>
  <c r="H15" i="8"/>
  <c r="I15" i="8"/>
  <c r="J15" i="8"/>
  <c r="K15" i="8"/>
  <c r="L15" i="8"/>
  <c r="M15" i="8"/>
  <c r="N15" i="8"/>
  <c r="O15" i="8"/>
  <c r="E16" i="8"/>
  <c r="F16" i="8"/>
  <c r="G16" i="8"/>
  <c r="H16" i="8"/>
  <c r="I16" i="8"/>
  <c r="J16" i="8"/>
  <c r="K16" i="8"/>
  <c r="L16" i="8"/>
  <c r="M16" i="8"/>
  <c r="N16" i="8"/>
  <c r="O16" i="8"/>
  <c r="E17" i="8"/>
  <c r="F17" i="8"/>
  <c r="G17" i="8"/>
  <c r="H17" i="8"/>
  <c r="I17" i="8"/>
  <c r="J17" i="8"/>
  <c r="K17" i="8"/>
  <c r="L17" i="8"/>
  <c r="M17" i="8"/>
  <c r="N17" i="8"/>
  <c r="O17" i="8"/>
  <c r="E18" i="8"/>
  <c r="F18" i="8"/>
  <c r="G18" i="8"/>
  <c r="H18" i="8"/>
  <c r="I18" i="8"/>
  <c r="J18" i="8"/>
  <c r="K18" i="8"/>
  <c r="L18" i="8"/>
  <c r="M18" i="8"/>
  <c r="N18" i="8"/>
  <c r="O18" i="8"/>
  <c r="E19" i="8"/>
  <c r="F19" i="8"/>
  <c r="G19" i="8"/>
  <c r="H19" i="8"/>
  <c r="I19" i="8"/>
  <c r="J19" i="8"/>
  <c r="K19" i="8"/>
  <c r="L19" i="8"/>
  <c r="M19" i="8"/>
  <c r="N19" i="8"/>
  <c r="O19" i="8"/>
  <c r="E20" i="8"/>
  <c r="F20" i="8"/>
  <c r="G20" i="8"/>
  <c r="H20" i="8"/>
  <c r="I20" i="8"/>
  <c r="J20" i="8"/>
  <c r="K20" i="8"/>
  <c r="L20" i="8"/>
  <c r="M20" i="8"/>
  <c r="N20" i="8"/>
  <c r="O20" i="8"/>
  <c r="E21" i="8"/>
  <c r="F21" i="8"/>
  <c r="G21" i="8"/>
  <c r="H21" i="8"/>
  <c r="I21" i="8"/>
  <c r="J21" i="8"/>
  <c r="K21" i="8"/>
  <c r="L21" i="8"/>
  <c r="M21" i="8"/>
  <c r="N21" i="8"/>
  <c r="O21" i="8"/>
  <c r="D7" i="8"/>
  <c r="D8" i="8"/>
  <c r="D9" i="8"/>
  <c r="D10" i="8"/>
  <c r="P10" i="8" s="1"/>
  <c r="D11" i="8"/>
  <c r="D12" i="8"/>
  <c r="D13" i="8"/>
  <c r="D14" i="8"/>
  <c r="P14" i="8" s="1"/>
  <c r="D15" i="8"/>
  <c r="D16" i="8"/>
  <c r="D17" i="8"/>
  <c r="D18" i="8"/>
  <c r="P18" i="8" s="1"/>
  <c r="D19" i="8"/>
  <c r="D20" i="8"/>
  <c r="D21" i="8"/>
  <c r="D6" i="8"/>
  <c r="P6" i="8" s="1"/>
  <c r="D8" i="7"/>
  <c r="D7" i="7"/>
  <c r="D9" i="7"/>
  <c r="P9" i="7"/>
  <c r="P8" i="7"/>
  <c r="P7" i="7"/>
  <c r="O9" i="7"/>
  <c r="N9" i="7"/>
  <c r="M9" i="7"/>
  <c r="L9" i="7"/>
  <c r="K9" i="7"/>
  <c r="J9" i="7"/>
  <c r="I9" i="7"/>
  <c r="H9" i="7"/>
  <c r="G9" i="7"/>
  <c r="F9" i="7"/>
  <c r="E9" i="7"/>
  <c r="O8" i="7"/>
  <c r="N8" i="7"/>
  <c r="M8" i="7"/>
  <c r="L8" i="7"/>
  <c r="K8" i="7"/>
  <c r="J8" i="7"/>
  <c r="I8" i="7"/>
  <c r="H8" i="7"/>
  <c r="G8" i="7"/>
  <c r="F8" i="7"/>
  <c r="E8" i="7"/>
  <c r="O7" i="7"/>
  <c r="N7" i="7"/>
  <c r="M7" i="7"/>
  <c r="L7" i="7"/>
  <c r="K7" i="7"/>
  <c r="J7" i="7"/>
  <c r="I7" i="7"/>
  <c r="H7" i="7"/>
  <c r="G7" i="7"/>
  <c r="F7" i="7"/>
  <c r="E7" i="7"/>
  <c r="N10" i="6"/>
  <c r="L10" i="6"/>
  <c r="H10" i="6"/>
  <c r="D10" i="6"/>
  <c r="N9" i="6"/>
  <c r="M9" i="6"/>
  <c r="M10" i="6" s="1"/>
  <c r="L9" i="6"/>
  <c r="K9" i="6"/>
  <c r="J9" i="6"/>
  <c r="I9" i="6"/>
  <c r="I10" i="6" s="1"/>
  <c r="H9" i="6"/>
  <c r="G9" i="6"/>
  <c r="F9" i="6"/>
  <c r="E9" i="6"/>
  <c r="E10" i="6" s="1"/>
  <c r="D9" i="6"/>
  <c r="C9" i="6"/>
  <c r="O9" i="6" s="1"/>
  <c r="N8" i="6"/>
  <c r="M8" i="6"/>
  <c r="L8" i="6"/>
  <c r="K8" i="6"/>
  <c r="K10" i="6" s="1"/>
  <c r="J8" i="6"/>
  <c r="J10" i="6" s="1"/>
  <c r="I8" i="6"/>
  <c r="H8" i="6"/>
  <c r="G8" i="6"/>
  <c r="G10" i="6" s="1"/>
  <c r="F8" i="6"/>
  <c r="F10" i="6" s="1"/>
  <c r="E8" i="6"/>
  <c r="D8" i="6"/>
  <c r="C8" i="6"/>
  <c r="C10" i="6" s="1"/>
  <c r="D8" i="5"/>
  <c r="E8" i="5"/>
  <c r="F8" i="5"/>
  <c r="G8" i="5"/>
  <c r="H8" i="5"/>
  <c r="I8" i="5"/>
  <c r="J8" i="5"/>
  <c r="K8" i="5"/>
  <c r="L8" i="5"/>
  <c r="M8" i="5"/>
  <c r="N8" i="5"/>
  <c r="O8" i="5"/>
  <c r="C8" i="5"/>
  <c r="N7" i="5"/>
  <c r="M7" i="5"/>
  <c r="L7" i="5"/>
  <c r="K7" i="5"/>
  <c r="J7" i="5"/>
  <c r="I7" i="5"/>
  <c r="H7" i="5"/>
  <c r="G7" i="5"/>
  <c r="F7" i="5"/>
  <c r="E7" i="5"/>
  <c r="D7" i="5"/>
  <c r="C7" i="5"/>
  <c r="O7" i="5" s="1"/>
  <c r="O6" i="5"/>
  <c r="D6" i="5"/>
  <c r="E6" i="5"/>
  <c r="F6" i="5"/>
  <c r="G6" i="5"/>
  <c r="H6" i="5"/>
  <c r="I6" i="5"/>
  <c r="J6" i="5"/>
  <c r="K6" i="5"/>
  <c r="L6" i="5"/>
  <c r="M6" i="5"/>
  <c r="N6" i="5"/>
  <c r="C6" i="5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4" i="1"/>
  <c r="P27" i="8" l="1"/>
  <c r="P31" i="8"/>
  <c r="P34" i="8"/>
  <c r="P25" i="8"/>
  <c r="P17" i="8"/>
  <c r="P9" i="8"/>
  <c r="P20" i="8"/>
  <c r="P16" i="8"/>
  <c r="P12" i="8"/>
  <c r="P8" i="8"/>
  <c r="P24" i="8"/>
  <c r="P21" i="8"/>
  <c r="P13" i="8"/>
  <c r="P19" i="8"/>
  <c r="P15" i="8"/>
  <c r="P11" i="8"/>
  <c r="P7" i="8"/>
  <c r="O8" i="6"/>
  <c r="O10" i="6" s="1"/>
</calcChain>
</file>

<file path=xl/sharedStrings.xml><?xml version="1.0" encoding="utf-8"?>
<sst xmlns="http://schemas.openxmlformats.org/spreadsheetml/2006/main" count="472" uniqueCount="45">
  <si>
    <t>Period</t>
  </si>
  <si>
    <t>Type of client</t>
  </si>
  <si>
    <t>Kaufland</t>
  </si>
  <si>
    <t>Aldi</t>
  </si>
  <si>
    <t>Plus</t>
  </si>
  <si>
    <t>Metro</t>
  </si>
  <si>
    <t>Carrefour</t>
  </si>
  <si>
    <t>Esselunga</t>
  </si>
  <si>
    <t>Billa</t>
  </si>
  <si>
    <t>Costco</t>
  </si>
  <si>
    <t xml:space="preserve">McDonald's </t>
  </si>
  <si>
    <t>Burger King</t>
  </si>
  <si>
    <t>KFC</t>
  </si>
  <si>
    <t>Subway</t>
  </si>
  <si>
    <t>Client name</t>
  </si>
  <si>
    <t>Restaurants</t>
  </si>
  <si>
    <t>Small retailers</t>
  </si>
  <si>
    <t>Hotels</t>
  </si>
  <si>
    <t>Supermarkets</t>
  </si>
  <si>
    <t>Fast Food</t>
  </si>
  <si>
    <t>Other</t>
  </si>
  <si>
    <t>Revenue ($ 000')</t>
  </si>
  <si>
    <t>Cogs ($ 000')</t>
  </si>
  <si>
    <t>Tasks --&gt;</t>
  </si>
  <si>
    <t>Task 4</t>
  </si>
  <si>
    <t>Task 1</t>
  </si>
  <si>
    <t>Task 2</t>
  </si>
  <si>
    <t>Task 3</t>
  </si>
  <si>
    <t>Please provide a breakdown that shows monthly Revenues and Cogs and calculate monthly Gross Profit.</t>
  </si>
  <si>
    <t>Data</t>
  </si>
  <si>
    <t>Please calculate the company's annual Revenues and Cogs. Then, provide the company's Gross Profit which is equal to Revenues minus Cogs.</t>
  </si>
  <si>
    <t>Create a chart that shows the incidence on Revenues that different type of clients had throughout the year.</t>
  </si>
  <si>
    <t xml:space="preserve">Please provide a monthly breakdown of Revenues and Cogs by client and calculate which are the most profitable client accounts. </t>
  </si>
  <si>
    <t>Create a column chart that shows the development of GP% of Kaufland and Aldi.</t>
  </si>
  <si>
    <t>Create an area chart that shows the development of Revenues and Cogs.</t>
  </si>
  <si>
    <t>Case Study --&gt;</t>
  </si>
  <si>
    <t>Please provide a monthly breakdown of Revenues by type of client and calculate the percentage incidence that each client type has on the company's Revenues.</t>
  </si>
  <si>
    <t>Month</t>
  </si>
  <si>
    <t>Total</t>
  </si>
  <si>
    <t>Revenues</t>
  </si>
  <si>
    <t>Cogs</t>
  </si>
  <si>
    <t>Gross Profit</t>
  </si>
  <si>
    <t>total</t>
  </si>
  <si>
    <t xml:space="preserve">Revenues </t>
  </si>
  <si>
    <t xml:space="preserve">Cogs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</si>
</sst>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л_в_._-;\-* #,##0.00\ _л_в_._-;_-* &quot;-&quot;??\ _л_в_._-;_-@_-"/>
    <numFmt numFmtId="165" formatCode="[$-409]mmm\-yy;@"/>
    <numFmt numFmtId="166" formatCode="_-* #,##0\ _л_в_._-;\-* #,##0\ _л_в_._-;_-* &quot;-&quot;??\ _л_в_._-;_-@_-"/>
    <numFmt numFmtId="169" formatCode="#,##0\ &quot;₴&quot;"/>
    <numFmt numFmtId="170" formatCode="0.0%"/>
  </numFmts>
  <fonts count="8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165" fontId="1" fillId="2" borderId="0" xfId="0" applyNumberFormat="1" applyFont="1" applyFill="1" applyAlignment="1">
      <alignment horizontal="left"/>
    </xf>
    <xf numFmtId="10" fontId="1" fillId="2" borderId="0" xfId="0" applyNumberFormat="1" applyFont="1" applyFill="1"/>
    <xf numFmtId="166" fontId="1" fillId="2" borderId="0" xfId="1" applyNumberFormat="1" applyFont="1" applyFill="1"/>
    <xf numFmtId="0" fontId="5" fillId="2" borderId="0" xfId="0" applyFont="1" applyFill="1"/>
    <xf numFmtId="166" fontId="5" fillId="2" borderId="0" xfId="1" applyNumberFormat="1" applyFont="1" applyFill="1"/>
    <xf numFmtId="164" fontId="5" fillId="2" borderId="0" xfId="0" applyNumberFormat="1" applyFont="1" applyFill="1"/>
    <xf numFmtId="9" fontId="5" fillId="2" borderId="0" xfId="0" applyNumberFormat="1" applyFont="1" applyFill="1"/>
    <xf numFmtId="9" fontId="5" fillId="2" borderId="0" xfId="2" applyFont="1" applyFill="1"/>
    <xf numFmtId="10" fontId="6" fillId="2" borderId="0" xfId="0" applyNumberFormat="1" applyFont="1" applyFill="1"/>
    <xf numFmtId="0" fontId="6" fillId="2" borderId="0" xfId="0" applyFont="1" applyFill="1"/>
    <xf numFmtId="166" fontId="1" fillId="2" borderId="0" xfId="0" applyNumberFormat="1" applyFont="1" applyFill="1"/>
    <xf numFmtId="0" fontId="3" fillId="2" borderId="0" xfId="0" applyFont="1" applyFill="1" applyBorder="1"/>
    <xf numFmtId="0" fontId="1" fillId="2" borderId="2" xfId="0" applyFont="1" applyFill="1" applyBorder="1"/>
    <xf numFmtId="169" fontId="1" fillId="2" borderId="2" xfId="0" applyNumberFormat="1" applyFont="1" applyFill="1" applyBorder="1"/>
    <xf numFmtId="3" fontId="1" fillId="2" borderId="2" xfId="0" applyNumberFormat="1" applyFont="1" applyFill="1" applyBorder="1"/>
    <xf numFmtId="169" fontId="7" fillId="2" borderId="2" xfId="0" applyNumberFormat="1" applyFont="1" applyFill="1" applyBorder="1"/>
    <xf numFmtId="3" fontId="7" fillId="2" borderId="2" xfId="0" applyNumberFormat="1" applyFont="1" applyFill="1" applyBorder="1"/>
    <xf numFmtId="3" fontId="1" fillId="2" borderId="3" xfId="0" applyNumberFormat="1" applyFont="1" applyFill="1" applyBorder="1"/>
    <xf numFmtId="3" fontId="7" fillId="2" borderId="3" xfId="0" applyNumberFormat="1" applyFont="1" applyFill="1" applyBorder="1"/>
    <xf numFmtId="0" fontId="3" fillId="2" borderId="4" xfId="0" applyFont="1" applyFill="1" applyBorder="1" applyAlignment="1">
      <alignment horizontal="center"/>
    </xf>
    <xf numFmtId="3" fontId="1" fillId="2" borderId="5" xfId="0" applyNumberFormat="1" applyFont="1" applyFill="1" applyBorder="1"/>
    <xf numFmtId="3" fontId="7" fillId="2" borderId="6" xfId="0" applyNumberFormat="1" applyFont="1" applyFill="1" applyBorder="1"/>
    <xf numFmtId="0" fontId="7" fillId="2" borderId="2" xfId="0" applyFont="1" applyFill="1" applyBorder="1"/>
    <xf numFmtId="170" fontId="1" fillId="2" borderId="2" xfId="2" applyNumberFormat="1" applyFont="1" applyFill="1" applyBorder="1"/>
    <xf numFmtId="0" fontId="1" fillId="2" borderId="2" xfId="0" applyFont="1" applyFill="1" applyBorder="1" applyAlignment="1">
      <alignment horizontal="center" textRotation="9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142392380593144E-2"/>
          <c:y val="5.482864967671898E-2"/>
          <c:w val="0.90629273735992577"/>
          <c:h val="0.7753351926145769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'Task 2'!$B$8</c:f>
              <c:strCache>
                <c:ptCount val="1"/>
                <c:pt idx="0">
                  <c:v>Revenues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 2'!$C$8:$N$8</c:f>
              <c:numCache>
                <c:formatCode>#,##0</c:formatCode>
                <c:ptCount val="12"/>
                <c:pt idx="0">
                  <c:v>40000</c:v>
                </c:pt>
                <c:pt idx="1">
                  <c:v>44000</c:v>
                </c:pt>
                <c:pt idx="2">
                  <c:v>43120</c:v>
                </c:pt>
                <c:pt idx="3">
                  <c:v>41826.400000000001</c:v>
                </c:pt>
                <c:pt idx="4">
                  <c:v>38062.02399999999</c:v>
                </c:pt>
                <c:pt idx="5">
                  <c:v>40726.365680000003</c:v>
                </c:pt>
                <c:pt idx="6">
                  <c:v>42371.710853472003</c:v>
                </c:pt>
                <c:pt idx="7">
                  <c:v>43202.528713344014</c:v>
                </c:pt>
                <c:pt idx="8">
                  <c:v>47954.806871811852</c:v>
                </c:pt>
                <c:pt idx="9">
                  <c:v>47475.258803093726</c:v>
                </c:pt>
                <c:pt idx="10">
                  <c:v>45576.248450969972</c:v>
                </c:pt>
                <c:pt idx="11">
                  <c:v>50133.873296066973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B-4E78-949B-307C829071E4}"/>
            </c:ext>
          </c:extLst>
        </c:ser>
        <c:ser>
          <c:idx val="0"/>
          <c:order val="1"/>
          <c:tx>
            <c:strRef>
              <c:f>'Task 2'!$B$9</c:f>
              <c:strCache>
                <c:ptCount val="1"/>
                <c:pt idx="0">
                  <c:v>Cogs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 2'!$C$9:$N$9</c:f>
              <c:numCache>
                <c:formatCode>#,##0</c:formatCode>
                <c:ptCount val="12"/>
                <c:pt idx="0">
                  <c:v>19552.48</c:v>
                </c:pt>
                <c:pt idx="1">
                  <c:v>21978.051040000002</c:v>
                </c:pt>
                <c:pt idx="2">
                  <c:v>21729.517854352005</c:v>
                </c:pt>
                <c:pt idx="3">
                  <c:v>21278.12091516213</c:v>
                </c:pt>
                <c:pt idx="4">
                  <c:v>19416.40747015956</c:v>
                </c:pt>
                <c:pt idx="5">
                  <c:v>21432.956402718137</c:v>
                </c:pt>
                <c:pt idx="6">
                  <c:v>22417.63459304985</c:v>
                </c:pt>
                <c:pt idx="7">
                  <c:v>23460.956474254621</c:v>
                </c:pt>
                <c:pt idx="8">
                  <c:v>25981.448685404252</c:v>
                </c:pt>
                <c:pt idx="9">
                  <c:v>23984.946065250533</c:v>
                </c:pt>
                <c:pt idx="10">
                  <c:v>23879.021934772212</c:v>
                </c:pt>
                <c:pt idx="11">
                  <c:v>27313.274908148269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B-4E78-949B-307C82907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493853968"/>
        <c:axId val="1493854448"/>
      </c:barChart>
      <c:catAx>
        <c:axId val="149385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854448"/>
        <c:crosses val="autoZero"/>
        <c:auto val="1"/>
        <c:lblAlgn val="ctr"/>
        <c:lblOffset val="100"/>
        <c:noMultiLvlLbl val="0"/>
      </c:catAx>
      <c:valAx>
        <c:axId val="14938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85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incidence on Revenues that different type of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'Task 3'!$C$7</c:f>
              <c:strCache>
                <c:ptCount val="1"/>
                <c:pt idx="0">
                  <c:v>Supermarkets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3'!$D$6:$P$6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total</c:v>
                </c:pt>
              </c:strCache>
            </c:strRef>
          </c:cat>
          <c:val>
            <c:numRef>
              <c:f>'Task 3'!$D$7:$P$7</c:f>
              <c:numCache>
                <c:formatCode>0.0%</c:formatCode>
                <c:ptCount val="13"/>
                <c:pt idx="0">
                  <c:v>0.61899999999999999</c:v>
                </c:pt>
                <c:pt idx="1">
                  <c:v>0.55900000000000005</c:v>
                </c:pt>
                <c:pt idx="2">
                  <c:v>0.59900000000000009</c:v>
                </c:pt>
                <c:pt idx="3">
                  <c:v>0.52900000000000003</c:v>
                </c:pt>
                <c:pt idx="4">
                  <c:v>0.51600000000000013</c:v>
                </c:pt>
                <c:pt idx="5">
                  <c:v>0.56600000000000006</c:v>
                </c:pt>
                <c:pt idx="6">
                  <c:v>0.60392156862745094</c:v>
                </c:pt>
                <c:pt idx="7">
                  <c:v>0.66600000000000004</c:v>
                </c:pt>
                <c:pt idx="8">
                  <c:v>0.57600000000000007</c:v>
                </c:pt>
                <c:pt idx="9">
                  <c:v>0.53599999999999992</c:v>
                </c:pt>
                <c:pt idx="10">
                  <c:v>0.55600000000000005</c:v>
                </c:pt>
                <c:pt idx="11">
                  <c:v>0.48100000000000009</c:v>
                </c:pt>
                <c:pt idx="12">
                  <c:v>0.56609435651861795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2-4358-8D55-F868F09711FA}"/>
            </c:ext>
          </c:extLst>
        </c:ser>
        <c:ser>
          <c:idx val="1"/>
          <c:order val="1"/>
          <c:tx>
            <c:strRef>
              <c:f>'Task 3'!$C$8</c:f>
              <c:strCache>
                <c:ptCount val="1"/>
                <c:pt idx="0">
                  <c:v>Fast 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3'!$D$6:$P$6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total</c:v>
                </c:pt>
              </c:strCache>
            </c:strRef>
          </c:cat>
          <c:val>
            <c:numRef>
              <c:f>'Task 3'!$D$8:$P$8</c:f>
              <c:numCache>
                <c:formatCode>0.0%</c:formatCode>
                <c:ptCount val="13"/>
                <c:pt idx="0">
                  <c:v>0.113</c:v>
                </c:pt>
                <c:pt idx="1">
                  <c:v>0.13300000000000001</c:v>
                </c:pt>
                <c:pt idx="2">
                  <c:v>0.113</c:v>
                </c:pt>
                <c:pt idx="3">
                  <c:v>0.16300000000000001</c:v>
                </c:pt>
                <c:pt idx="4">
                  <c:v>0.16600000000000006</c:v>
                </c:pt>
                <c:pt idx="5">
                  <c:v>0.156</c:v>
                </c:pt>
                <c:pt idx="6">
                  <c:v>0.1235294117647059</c:v>
                </c:pt>
                <c:pt idx="7">
                  <c:v>0.11599999999999999</c:v>
                </c:pt>
                <c:pt idx="8">
                  <c:v>0.17599999999999999</c:v>
                </c:pt>
                <c:pt idx="9">
                  <c:v>0.19700000000000001</c:v>
                </c:pt>
                <c:pt idx="10">
                  <c:v>0.21700000000000003</c:v>
                </c:pt>
                <c:pt idx="11">
                  <c:v>0.22700000000000004</c:v>
                </c:pt>
                <c:pt idx="12">
                  <c:v>0.1602493102336327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2-4358-8D55-F868F09711FA}"/>
            </c:ext>
          </c:extLst>
        </c:ser>
        <c:ser>
          <c:idx val="2"/>
          <c:order val="2"/>
          <c:tx>
            <c:strRef>
              <c:f>'Task 3'!$C$9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3'!$D$6:$P$6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total</c:v>
                </c:pt>
              </c:strCache>
            </c:strRef>
          </c:cat>
          <c:val>
            <c:numRef>
              <c:f>'Task 3'!$D$9:$P$9</c:f>
              <c:numCache>
                <c:formatCode>0.0%</c:formatCode>
                <c:ptCount val="13"/>
                <c:pt idx="0">
                  <c:v>0.26800000000000002</c:v>
                </c:pt>
                <c:pt idx="1">
                  <c:v>0.308</c:v>
                </c:pt>
                <c:pt idx="2">
                  <c:v>0.28800000000000003</c:v>
                </c:pt>
                <c:pt idx="3">
                  <c:v>0.308</c:v>
                </c:pt>
                <c:pt idx="4">
                  <c:v>0.31800000000000006</c:v>
                </c:pt>
                <c:pt idx="5">
                  <c:v>0.27800000000000002</c:v>
                </c:pt>
                <c:pt idx="6">
                  <c:v>0.27254901960784311</c:v>
                </c:pt>
                <c:pt idx="7">
                  <c:v>0.218</c:v>
                </c:pt>
                <c:pt idx="8">
                  <c:v>0.24799999999999997</c:v>
                </c:pt>
                <c:pt idx="9">
                  <c:v>0.26700000000000007</c:v>
                </c:pt>
                <c:pt idx="10">
                  <c:v>0.22700000000000004</c:v>
                </c:pt>
                <c:pt idx="11">
                  <c:v>0.29200000000000009</c:v>
                </c:pt>
                <c:pt idx="12">
                  <c:v>0.27365633324774929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2-4358-8D55-F868F0971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004032"/>
        <c:axId val="1201004992"/>
      </c:barChart>
      <c:catAx>
        <c:axId val="120100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04992"/>
        <c:crosses val="autoZero"/>
        <c:auto val="1"/>
        <c:lblAlgn val="ctr"/>
        <c:lblOffset val="100"/>
        <c:noMultiLvlLbl val="0"/>
      </c:catAx>
      <c:valAx>
        <c:axId val="12010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040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'Task 4'!$B$41:$B$57</c:f>
          <c:strCache>
            <c:ptCount val="17"/>
            <c:pt idx="0">
              <c:v>Gross Profit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4'!$C$42</c:f>
              <c:strCache>
                <c:ptCount val="1"/>
                <c:pt idx="0">
                  <c:v>Kaufland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'Task 4'!$D$41:$O$41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'Task 4'!$D$42:$O$42</c:f>
              <c:numCache>
                <c:formatCode>0.0%</c:formatCode>
                <c:ptCount val="12"/>
                <c:pt idx="0">
                  <c:v>0.1032242540904716</c:v>
                </c:pt>
                <c:pt idx="1">
                  <c:v>7.6766811287714454E-2</c:v>
                </c:pt>
                <c:pt idx="2">
                  <c:v>9.7694914936976698E-2</c:v>
                </c:pt>
                <c:pt idx="3">
                  <c:v>0.12041169528906825</c:v>
                </c:pt>
                <c:pt idx="4">
                  <c:v>0.12574342084436513</c:v>
                </c:pt>
                <c:pt idx="5">
                  <c:v>0.14126123127959689</c:v>
                </c:pt>
                <c:pt idx="6">
                  <c:v>0.12011601976781995</c:v>
                </c:pt>
                <c:pt idx="7">
                  <c:v>0.14036255484700913</c:v>
                </c:pt>
                <c:pt idx="8">
                  <c:v>8.9734109546750818E-2</c:v>
                </c:pt>
                <c:pt idx="9">
                  <c:v>8.7258929847942576E-2</c:v>
                </c:pt>
                <c:pt idx="10">
                  <c:v>0.12939112577719997</c:v>
                </c:pt>
                <c:pt idx="11">
                  <c:v>0.10233820765675662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8-4CFD-A65E-221804F21885}"/>
            </c:ext>
          </c:extLst>
        </c:ser>
        <c:ser>
          <c:idx val="1"/>
          <c:order val="1"/>
          <c:tx>
            <c:strRef>
              <c:f>'Task 4'!$C$43</c:f>
              <c:strCache>
                <c:ptCount val="1"/>
                <c:pt idx="0">
                  <c:v>Aldi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'Task 4'!$D$41:$O$41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'Task 4'!$D$43:$O$43</c:f>
              <c:numCache>
                <c:formatCode>0.0%</c:formatCode>
                <c:ptCount val="12"/>
                <c:pt idx="0">
                  <c:v>5.9126974811615295E-2</c:v>
                </c:pt>
                <c:pt idx="1">
                  <c:v>3.9884208323040272E-2</c:v>
                </c:pt>
                <c:pt idx="2">
                  <c:v>5.5208805260159546E-2</c:v>
                </c:pt>
                <c:pt idx="3">
                  <c:v>6.2557212204252186E-2</c:v>
                </c:pt>
                <c:pt idx="4">
                  <c:v>3.6557285385496373E-2</c:v>
                </c:pt>
                <c:pt idx="5">
                  <c:v>7.3565949780559386E-2</c:v>
                </c:pt>
                <c:pt idx="6">
                  <c:v>8.4465385106586036E-2</c:v>
                </c:pt>
                <c:pt idx="7">
                  <c:v>9.8987936541460111E-2</c:v>
                </c:pt>
                <c:pt idx="8">
                  <c:v>7.8993797839888802E-2</c:v>
                </c:pt>
                <c:pt idx="9">
                  <c:v>8.517138016884801E-2</c:v>
                </c:pt>
                <c:pt idx="10">
                  <c:v>9.613432604917585E-2</c:v>
                </c:pt>
                <c:pt idx="11">
                  <c:v>7.0194628481574192E-2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8-4CFD-A65E-221804F21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axId val="1757017424"/>
        <c:axId val="1757015504"/>
      </c:barChart>
      <c:catAx>
        <c:axId val="175701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15504"/>
        <c:crosses val="autoZero"/>
        <c:auto val="1"/>
        <c:lblAlgn val="ctr"/>
        <c:lblOffset val="100"/>
        <c:noMultiLvlLbl val="0"/>
      </c:catAx>
      <c:valAx>
        <c:axId val="17570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1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2</xdr:row>
      <xdr:rowOff>152400</xdr:rowOff>
    </xdr:from>
    <xdr:ext cx="5101141" cy="33337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514350"/>
          <a:ext cx="5101141" cy="33337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119062</xdr:rowOff>
    </xdr:from>
    <xdr:to>
      <xdr:col>14</xdr:col>
      <xdr:colOff>28575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723F6-54ED-1626-601F-A3565FACF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595311</xdr:colOff>
      <xdr:row>9</xdr:row>
      <xdr:rowOff>166687</xdr:rowOff>
    </xdr:from>
    <xdr:to>
      <xdr:col>16</xdr:col>
      <xdr:colOff>9525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C92C8-BD9F-77B1-66CA-08D890EF5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100012</xdr:colOff>
      <xdr:row>21</xdr:row>
      <xdr:rowOff>185737</xdr:rowOff>
    </xdr:from>
    <xdr:to>
      <xdr:col>27</xdr:col>
      <xdr:colOff>247650</xdr:colOff>
      <xdr:row>39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7A2A2-13F8-DB25-8CEE-728311C48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N36"/>
  <sheetViews>
    <sheetView workbookViewId="0"/>
  </sheetViews>
  <sheetFormatPr defaultRowHeight="14.25" x14ac:dyDescent="0.2"/>
  <cols>
    <col min="1" max="1" width="2" style="7" customWidth="1"/>
    <col min="2" max="2" width="9.140625" style="7"/>
    <col min="3" max="6" width="16.42578125" style="7" bestFit="1" customWidth="1"/>
    <col min="7" max="7" width="7" style="7" customWidth="1"/>
    <col min="8" max="14" width="16.42578125" style="7" bestFit="1" customWidth="1"/>
    <col min="15" max="16384" width="9.140625" style="7"/>
  </cols>
  <sheetData>
    <row r="1" spans="1:14" x14ac:dyDescent="0.2"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3" spans="1:14" x14ac:dyDescent="0.2">
      <c r="A3" s="1"/>
      <c r="B3" s="5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">
      <c r="A4" s="1"/>
      <c r="B4" s="5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">
      <c r="A5" s="1"/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">
      <c r="A6" s="1"/>
      <c r="B6" s="5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">
      <c r="A7" s="1"/>
      <c r="B7" s="5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2">
      <c r="A8" s="1"/>
      <c r="B8" s="5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">
      <c r="A9" s="1"/>
      <c r="B9" s="5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ht="37.5" x14ac:dyDescent="0.5">
      <c r="A10" s="1"/>
      <c r="C10" s="9"/>
      <c r="D10" s="9"/>
      <c r="E10" s="9"/>
      <c r="F10" s="9"/>
      <c r="G10" s="9"/>
      <c r="H10" s="12" t="s">
        <v>35</v>
      </c>
      <c r="I10" s="9"/>
      <c r="J10" s="9"/>
      <c r="K10" s="9"/>
      <c r="L10" s="9"/>
      <c r="M10" s="9"/>
      <c r="N10" s="9"/>
    </row>
    <row r="11" spans="1:14" x14ac:dyDescent="0.2">
      <c r="A11" s="1"/>
      <c r="B11" s="5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">
      <c r="A12" s="1"/>
      <c r="B12" s="5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">
      <c r="A13" s="1"/>
      <c r="B13" s="5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">
      <c r="A14" s="1"/>
      <c r="B14" s="5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">
      <c r="A15" s="1"/>
      <c r="B15" s="5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">
      <c r="A16" s="1"/>
      <c r="B16" s="5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">
      <c r="A17" s="1"/>
      <c r="B17" s="5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2">
      <c r="A18" s="1"/>
      <c r="B18" s="5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21" spans="1:14" x14ac:dyDescent="0.2">
      <c r="A21" s="1"/>
      <c r="C21" s="10"/>
      <c r="D21" s="10"/>
      <c r="E21" s="10"/>
      <c r="F21" s="10"/>
      <c r="G21" s="10"/>
      <c r="H21" s="10"/>
      <c r="I21" s="11"/>
      <c r="J21" s="11"/>
      <c r="K21" s="11"/>
      <c r="L21" s="11"/>
      <c r="M21" s="11"/>
      <c r="N21" s="11"/>
    </row>
    <row r="22" spans="1:14" x14ac:dyDescent="0.2">
      <c r="A22" s="1"/>
      <c r="C22" s="10"/>
      <c r="D22" s="10"/>
      <c r="E22" s="10"/>
      <c r="F22" s="10"/>
      <c r="G22" s="10"/>
      <c r="H22" s="10"/>
      <c r="I22" s="11"/>
      <c r="J22" s="11"/>
      <c r="K22" s="11"/>
      <c r="L22" s="11"/>
      <c r="M22" s="11"/>
      <c r="N22" s="11"/>
    </row>
    <row r="23" spans="1:14" x14ac:dyDescent="0.2">
      <c r="A23" s="1"/>
      <c r="C23" s="10"/>
      <c r="D23" s="10"/>
      <c r="E23" s="10"/>
      <c r="F23" s="10"/>
      <c r="G23" s="10"/>
      <c r="H23" s="10"/>
      <c r="I23" s="11"/>
      <c r="J23" s="11"/>
      <c r="K23" s="11"/>
      <c r="L23" s="11"/>
      <c r="M23" s="11"/>
      <c r="N23" s="11"/>
    </row>
    <row r="24" spans="1:14" x14ac:dyDescent="0.2">
      <c r="A24" s="1"/>
      <c r="C24" s="10"/>
      <c r="D24" s="10"/>
      <c r="E24" s="10"/>
      <c r="F24" s="10"/>
      <c r="G24" s="10"/>
      <c r="H24" s="10"/>
      <c r="I24" s="11"/>
      <c r="J24" s="11"/>
      <c r="K24" s="11"/>
      <c r="L24" s="11"/>
      <c r="M24" s="11"/>
      <c r="N24" s="11"/>
    </row>
    <row r="25" spans="1:14" x14ac:dyDescent="0.2">
      <c r="A25" s="1"/>
      <c r="C25" s="10"/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</row>
    <row r="26" spans="1:14" x14ac:dyDescent="0.2">
      <c r="A26" s="1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</row>
    <row r="27" spans="1:14" x14ac:dyDescent="0.2">
      <c r="A27" s="1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</row>
    <row r="28" spans="1:14" x14ac:dyDescent="0.2">
      <c r="A28" s="1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</row>
    <row r="29" spans="1:14" x14ac:dyDescent="0.2">
      <c r="A29" s="1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</row>
    <row r="30" spans="1:14" x14ac:dyDescent="0.2">
      <c r="A30" s="1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</row>
    <row r="31" spans="1:14" x14ac:dyDescent="0.2">
      <c r="A31" s="1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</row>
    <row r="32" spans="1:14" x14ac:dyDescent="0.2">
      <c r="A32" s="1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</row>
    <row r="33" spans="1:14" x14ac:dyDescent="0.2">
      <c r="A33" s="1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</row>
    <row r="34" spans="1:14" x14ac:dyDescent="0.2">
      <c r="A34" s="1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</row>
    <row r="35" spans="1:14" x14ac:dyDescent="0.2">
      <c r="A35" s="1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</row>
    <row r="36" spans="1:14" x14ac:dyDescent="0.2">
      <c r="A36" s="1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95"/>
  <sheetViews>
    <sheetView workbookViewId="0">
      <selection activeCell="D4" sqref="D4:D195"/>
    </sheetView>
  </sheetViews>
  <sheetFormatPr defaultRowHeight="12" x14ac:dyDescent="0.2"/>
  <cols>
    <col min="1" max="1" width="2" style="1" customWidth="1"/>
    <col min="2" max="8" width="14.7109375" style="1" customWidth="1"/>
    <col min="9" max="9" width="11.7109375" style="1" customWidth="1"/>
    <col min="10" max="16384" width="9.140625" style="1"/>
  </cols>
  <sheetData>
    <row r="1" spans="2:13" ht="15.75" x14ac:dyDescent="0.25">
      <c r="B1" s="2" t="s">
        <v>29</v>
      </c>
    </row>
    <row r="3" spans="2:13" ht="12.75" thickBot="1" x14ac:dyDescent="0.25">
      <c r="B3" s="3" t="s">
        <v>0</v>
      </c>
      <c r="C3" s="3" t="s">
        <v>1</v>
      </c>
      <c r="D3" s="3" t="s">
        <v>14</v>
      </c>
      <c r="E3" s="3" t="s">
        <v>21</v>
      </c>
      <c r="F3" s="3" t="s">
        <v>22</v>
      </c>
      <c r="G3" s="1" t="s">
        <v>37</v>
      </c>
    </row>
    <row r="4" spans="2:13" x14ac:dyDescent="0.2">
      <c r="B4" s="4">
        <v>42005</v>
      </c>
      <c r="C4" s="1" t="s">
        <v>18</v>
      </c>
      <c r="D4" s="1" t="s">
        <v>2</v>
      </c>
      <c r="E4" s="6">
        <v>4680</v>
      </c>
      <c r="F4" s="14">
        <v>2569.3200000000002</v>
      </c>
      <c r="G4" s="1">
        <f>MONTH(B4)</f>
        <v>1</v>
      </c>
      <c r="M4" s="5"/>
    </row>
    <row r="5" spans="2:13" x14ac:dyDescent="0.2">
      <c r="B5" s="4">
        <v>42005</v>
      </c>
      <c r="C5" s="1" t="s">
        <v>18</v>
      </c>
      <c r="D5" s="1" t="s">
        <v>3</v>
      </c>
      <c r="E5" s="6">
        <v>2600</v>
      </c>
      <c r="F5" s="14">
        <v>1391</v>
      </c>
      <c r="G5" s="1">
        <f t="shared" ref="G5:G68" si="0">MONTH(B5)</f>
        <v>1</v>
      </c>
      <c r="M5" s="5"/>
    </row>
    <row r="6" spans="2:13" x14ac:dyDescent="0.2">
      <c r="B6" s="4">
        <v>42005</v>
      </c>
      <c r="C6" s="1" t="s">
        <v>18</v>
      </c>
      <c r="D6" s="1" t="s">
        <v>4</v>
      </c>
      <c r="E6" s="6">
        <v>3040</v>
      </c>
      <c r="F6" s="14">
        <v>1605.1200000000001</v>
      </c>
      <c r="G6" s="1">
        <f t="shared" si="0"/>
        <v>1</v>
      </c>
      <c r="M6" s="5"/>
    </row>
    <row r="7" spans="2:13" x14ac:dyDescent="0.2">
      <c r="B7" s="4">
        <v>42005</v>
      </c>
      <c r="C7" s="1" t="s">
        <v>18</v>
      </c>
      <c r="D7" s="1" t="s">
        <v>5</v>
      </c>
      <c r="E7" s="6">
        <v>1800</v>
      </c>
      <c r="F7" s="14">
        <v>882</v>
      </c>
      <c r="G7" s="1">
        <f t="shared" si="0"/>
        <v>1</v>
      </c>
      <c r="M7" s="5"/>
    </row>
    <row r="8" spans="2:13" x14ac:dyDescent="0.2">
      <c r="B8" s="4">
        <v>42005</v>
      </c>
      <c r="C8" s="1" t="s">
        <v>18</v>
      </c>
      <c r="D8" s="1" t="s">
        <v>6</v>
      </c>
      <c r="E8" s="6">
        <v>2839.9999999999995</v>
      </c>
      <c r="F8" s="14">
        <v>1533.6</v>
      </c>
      <c r="G8" s="1">
        <f t="shared" si="0"/>
        <v>1</v>
      </c>
      <c r="M8" s="5"/>
    </row>
    <row r="9" spans="2:13" x14ac:dyDescent="0.2">
      <c r="B9" s="4">
        <v>42005</v>
      </c>
      <c r="C9" s="1" t="s">
        <v>18</v>
      </c>
      <c r="D9" s="1" t="s">
        <v>7</v>
      </c>
      <c r="E9" s="6">
        <v>3320</v>
      </c>
      <c r="F9" s="14">
        <v>1593.6</v>
      </c>
      <c r="G9" s="1">
        <f t="shared" si="0"/>
        <v>1</v>
      </c>
      <c r="M9" s="5"/>
    </row>
    <row r="10" spans="2:13" x14ac:dyDescent="0.2">
      <c r="B10" s="4">
        <v>42005</v>
      </c>
      <c r="C10" s="1" t="s">
        <v>18</v>
      </c>
      <c r="D10" s="1" t="s">
        <v>8</v>
      </c>
      <c r="E10" s="6">
        <v>3120</v>
      </c>
      <c r="F10" s="14">
        <v>1404</v>
      </c>
      <c r="G10" s="1">
        <f t="shared" si="0"/>
        <v>1</v>
      </c>
      <c r="M10" s="5"/>
    </row>
    <row r="11" spans="2:13" x14ac:dyDescent="0.2">
      <c r="B11" s="4">
        <v>42005</v>
      </c>
      <c r="C11" s="1" t="s">
        <v>18</v>
      </c>
      <c r="D11" s="1" t="s">
        <v>9</v>
      </c>
      <c r="E11" s="6">
        <v>3360</v>
      </c>
      <c r="F11" s="14">
        <v>1811.0400000000002</v>
      </c>
      <c r="G11" s="1">
        <f t="shared" si="0"/>
        <v>1</v>
      </c>
      <c r="M11" s="5"/>
    </row>
    <row r="12" spans="2:13" x14ac:dyDescent="0.2">
      <c r="B12" s="4">
        <v>42005</v>
      </c>
      <c r="C12" s="1" t="s">
        <v>19</v>
      </c>
      <c r="D12" s="1" t="s">
        <v>10</v>
      </c>
      <c r="E12" s="6">
        <v>1520</v>
      </c>
      <c r="F12" s="14">
        <v>820.80000000000007</v>
      </c>
      <c r="G12" s="1">
        <f t="shared" si="0"/>
        <v>1</v>
      </c>
    </row>
    <row r="13" spans="2:13" x14ac:dyDescent="0.2">
      <c r="B13" s="4">
        <v>42005</v>
      </c>
      <c r="C13" s="1" t="s">
        <v>19</v>
      </c>
      <c r="D13" s="1" t="s">
        <v>11</v>
      </c>
      <c r="E13" s="6">
        <v>440</v>
      </c>
      <c r="F13" s="14">
        <v>268.39999999999998</v>
      </c>
      <c r="G13" s="1">
        <f t="shared" si="0"/>
        <v>1</v>
      </c>
      <c r="M13" s="5"/>
    </row>
    <row r="14" spans="2:13" x14ac:dyDescent="0.2">
      <c r="B14" s="4">
        <v>42005</v>
      </c>
      <c r="C14" s="1" t="s">
        <v>19</v>
      </c>
      <c r="D14" s="1" t="s">
        <v>12</v>
      </c>
      <c r="E14" s="6">
        <v>760</v>
      </c>
      <c r="F14" s="14">
        <v>418.00000000000006</v>
      </c>
      <c r="G14" s="1">
        <f t="shared" si="0"/>
        <v>1</v>
      </c>
      <c r="M14" s="5"/>
    </row>
    <row r="15" spans="2:13" x14ac:dyDescent="0.2">
      <c r="B15" s="4">
        <v>42005</v>
      </c>
      <c r="C15" s="1" t="s">
        <v>19</v>
      </c>
      <c r="D15" s="1" t="s">
        <v>13</v>
      </c>
      <c r="E15" s="6">
        <v>1800</v>
      </c>
      <c r="F15" s="14">
        <v>936</v>
      </c>
      <c r="G15" s="1">
        <f t="shared" si="0"/>
        <v>1</v>
      </c>
      <c r="M15" s="5"/>
    </row>
    <row r="16" spans="2:13" x14ac:dyDescent="0.2">
      <c r="B16" s="4">
        <v>42005</v>
      </c>
      <c r="C16" s="1" t="s">
        <v>20</v>
      </c>
      <c r="D16" s="1" t="s">
        <v>15</v>
      </c>
      <c r="E16" s="6">
        <v>2960</v>
      </c>
      <c r="F16" s="14">
        <v>1036</v>
      </c>
      <c r="G16" s="1">
        <f t="shared" si="0"/>
        <v>1</v>
      </c>
      <c r="M16" s="5"/>
    </row>
    <row r="17" spans="2:15" x14ac:dyDescent="0.2">
      <c r="B17" s="4">
        <v>42005</v>
      </c>
      <c r="C17" s="1" t="s">
        <v>20</v>
      </c>
      <c r="D17" s="1" t="s">
        <v>16</v>
      </c>
      <c r="E17" s="6">
        <v>4640</v>
      </c>
      <c r="F17" s="14">
        <v>2041.6</v>
      </c>
      <c r="G17" s="1">
        <f t="shared" si="0"/>
        <v>1</v>
      </c>
    </row>
    <row r="18" spans="2:15" x14ac:dyDescent="0.2">
      <c r="B18" s="4">
        <v>42005</v>
      </c>
      <c r="C18" s="1" t="s">
        <v>20</v>
      </c>
      <c r="D18" s="1" t="s">
        <v>17</v>
      </c>
      <c r="E18" s="6">
        <v>840</v>
      </c>
      <c r="F18" s="14">
        <v>352.8</v>
      </c>
      <c r="G18" s="1">
        <f t="shared" si="0"/>
        <v>1</v>
      </c>
      <c r="M18" s="5"/>
    </row>
    <row r="19" spans="2:15" x14ac:dyDescent="0.2">
      <c r="B19" s="4">
        <v>42005</v>
      </c>
      <c r="C19" s="1" t="s">
        <v>20</v>
      </c>
      <c r="D19" s="1" t="s">
        <v>20</v>
      </c>
      <c r="E19" s="6">
        <v>2280</v>
      </c>
      <c r="F19" s="14">
        <v>889.2</v>
      </c>
      <c r="G19" s="1">
        <f t="shared" si="0"/>
        <v>1</v>
      </c>
      <c r="M19" s="5"/>
    </row>
    <row r="20" spans="2:15" ht="15" x14ac:dyDescent="0.25">
      <c r="B20" s="4">
        <v>42036</v>
      </c>
      <c r="C20" s="1" t="s">
        <v>18</v>
      </c>
      <c r="D20" s="1" t="s">
        <v>2</v>
      </c>
      <c r="E20" s="6">
        <v>4268</v>
      </c>
      <c r="F20" s="14">
        <v>2577.4452000000006</v>
      </c>
      <c r="G20" s="1">
        <f t="shared" si="0"/>
        <v>2</v>
      </c>
      <c r="M20" s="5"/>
      <c r="O20"/>
    </row>
    <row r="21" spans="2:15" x14ac:dyDescent="0.2">
      <c r="B21" s="4">
        <v>42036</v>
      </c>
      <c r="C21" s="1" t="s">
        <v>18</v>
      </c>
      <c r="D21" s="1" t="s">
        <v>3</v>
      </c>
      <c r="E21" s="6">
        <v>1980</v>
      </c>
      <c r="F21" s="14">
        <v>1101.672</v>
      </c>
      <c r="G21" s="1">
        <f t="shared" si="0"/>
        <v>2</v>
      </c>
      <c r="M21" s="5"/>
    </row>
    <row r="22" spans="2:15" x14ac:dyDescent="0.2">
      <c r="B22" s="4">
        <v>42036</v>
      </c>
      <c r="C22" s="1" t="s">
        <v>18</v>
      </c>
      <c r="D22" s="1" t="s">
        <v>4</v>
      </c>
      <c r="E22" s="6">
        <v>3783.9999999999995</v>
      </c>
      <c r="F22" s="14">
        <v>1818.1363199999998</v>
      </c>
      <c r="G22" s="1">
        <f t="shared" si="0"/>
        <v>2</v>
      </c>
    </row>
    <row r="23" spans="2:15" x14ac:dyDescent="0.2">
      <c r="B23" s="4">
        <v>42036</v>
      </c>
      <c r="C23" s="1" t="s">
        <v>18</v>
      </c>
      <c r="D23" s="1" t="s">
        <v>5</v>
      </c>
      <c r="E23" s="6">
        <v>2420</v>
      </c>
      <c r="F23" s="14">
        <v>1114.6519999999998</v>
      </c>
      <c r="G23" s="1">
        <f t="shared" si="0"/>
        <v>2</v>
      </c>
    </row>
    <row r="24" spans="2:15" x14ac:dyDescent="0.2">
      <c r="B24" s="4">
        <v>42036</v>
      </c>
      <c r="C24" s="1" t="s">
        <v>18</v>
      </c>
      <c r="D24" s="1" t="s">
        <v>6</v>
      </c>
      <c r="E24" s="6">
        <v>924</v>
      </c>
      <c r="F24" s="14">
        <v>488.98079999999999</v>
      </c>
      <c r="G24" s="1">
        <f t="shared" si="0"/>
        <v>2</v>
      </c>
    </row>
    <row r="25" spans="2:15" x14ac:dyDescent="0.2">
      <c r="B25" s="4">
        <v>42036</v>
      </c>
      <c r="C25" s="1" t="s">
        <v>18</v>
      </c>
      <c r="D25" s="1" t="s">
        <v>7</v>
      </c>
      <c r="E25" s="6">
        <v>3652</v>
      </c>
      <c r="F25" s="14">
        <v>1893.1967999999999</v>
      </c>
      <c r="G25" s="1">
        <f t="shared" si="0"/>
        <v>2</v>
      </c>
    </row>
    <row r="26" spans="2:15" x14ac:dyDescent="0.2">
      <c r="B26" s="4">
        <v>42036</v>
      </c>
      <c r="C26" s="1" t="s">
        <v>18</v>
      </c>
      <c r="D26" s="1" t="s">
        <v>8</v>
      </c>
      <c r="E26" s="6">
        <v>3652</v>
      </c>
      <c r="F26" s="14">
        <v>1725.5700000000002</v>
      </c>
      <c r="G26" s="1">
        <f t="shared" si="0"/>
        <v>2</v>
      </c>
    </row>
    <row r="27" spans="2:15" x14ac:dyDescent="0.2">
      <c r="B27" s="4">
        <v>42036</v>
      </c>
      <c r="C27" s="1" t="s">
        <v>18</v>
      </c>
      <c r="D27" s="1" t="s">
        <v>9</v>
      </c>
      <c r="E27" s="6">
        <v>3916</v>
      </c>
      <c r="F27" s="14">
        <v>2279.5819200000005</v>
      </c>
      <c r="G27" s="1">
        <f t="shared" si="0"/>
        <v>2</v>
      </c>
    </row>
    <row r="28" spans="2:15" x14ac:dyDescent="0.2">
      <c r="B28" s="4">
        <v>42036</v>
      </c>
      <c r="C28" s="1" t="s">
        <v>19</v>
      </c>
      <c r="D28" s="1" t="s">
        <v>10</v>
      </c>
      <c r="E28" s="6">
        <v>2112</v>
      </c>
      <c r="F28" s="14">
        <v>1197.5040000000001</v>
      </c>
      <c r="G28" s="1">
        <f t="shared" si="0"/>
        <v>2</v>
      </c>
    </row>
    <row r="29" spans="2:15" x14ac:dyDescent="0.2">
      <c r="B29" s="4">
        <v>42036</v>
      </c>
      <c r="C29" s="1" t="s">
        <v>19</v>
      </c>
      <c r="D29" s="1" t="s">
        <v>11</v>
      </c>
      <c r="E29" s="6">
        <v>924</v>
      </c>
      <c r="F29" s="14">
        <v>591.822</v>
      </c>
      <c r="G29" s="1">
        <f t="shared" si="0"/>
        <v>2</v>
      </c>
    </row>
    <row r="30" spans="2:15" x14ac:dyDescent="0.2">
      <c r="B30" s="4">
        <v>42036</v>
      </c>
      <c r="C30" s="1" t="s">
        <v>19</v>
      </c>
      <c r="D30" s="1" t="s">
        <v>12</v>
      </c>
      <c r="E30" s="6">
        <v>1716</v>
      </c>
      <c r="F30" s="14">
        <v>953.23800000000017</v>
      </c>
      <c r="G30" s="1">
        <f t="shared" si="0"/>
        <v>2</v>
      </c>
    </row>
    <row r="31" spans="2:15" x14ac:dyDescent="0.2">
      <c r="B31" s="4">
        <v>42036</v>
      </c>
      <c r="C31" s="1" t="s">
        <v>19</v>
      </c>
      <c r="D31" s="1" t="s">
        <v>13</v>
      </c>
      <c r="E31" s="6">
        <v>1100</v>
      </c>
      <c r="F31" s="14">
        <v>566.28000000000009</v>
      </c>
      <c r="G31" s="1">
        <f t="shared" si="0"/>
        <v>2</v>
      </c>
    </row>
    <row r="32" spans="2:15" x14ac:dyDescent="0.2">
      <c r="B32" s="4">
        <v>42036</v>
      </c>
      <c r="C32" s="1" t="s">
        <v>20</v>
      </c>
      <c r="D32" s="1" t="s">
        <v>15</v>
      </c>
      <c r="E32" s="6">
        <v>1936</v>
      </c>
      <c r="F32" s="14">
        <v>745.36</v>
      </c>
      <c r="G32" s="1">
        <f t="shared" si="0"/>
        <v>2</v>
      </c>
    </row>
    <row r="33" spans="2:7" x14ac:dyDescent="0.2">
      <c r="B33" s="4">
        <v>42036</v>
      </c>
      <c r="C33" s="1" t="s">
        <v>20</v>
      </c>
      <c r="D33" s="1" t="s">
        <v>16</v>
      </c>
      <c r="E33" s="6">
        <v>6424</v>
      </c>
      <c r="F33" s="14">
        <v>2770.0288</v>
      </c>
      <c r="G33" s="1">
        <f t="shared" si="0"/>
        <v>2</v>
      </c>
    </row>
    <row r="34" spans="2:7" x14ac:dyDescent="0.2">
      <c r="B34" s="4">
        <v>42036</v>
      </c>
      <c r="C34" s="1" t="s">
        <v>20</v>
      </c>
      <c r="D34" s="1" t="s">
        <v>17</v>
      </c>
      <c r="E34" s="6">
        <v>1804</v>
      </c>
      <c r="F34" s="14">
        <v>780.41039999999998</v>
      </c>
      <c r="G34" s="1">
        <f t="shared" si="0"/>
        <v>2</v>
      </c>
    </row>
    <row r="35" spans="2:7" x14ac:dyDescent="0.2">
      <c r="B35" s="4">
        <v>42036</v>
      </c>
      <c r="C35" s="1" t="s">
        <v>20</v>
      </c>
      <c r="D35" s="1" t="s">
        <v>20</v>
      </c>
      <c r="E35" s="6">
        <v>3388</v>
      </c>
      <c r="F35" s="14">
        <v>1374.1728000000001</v>
      </c>
      <c r="G35" s="1">
        <f t="shared" si="0"/>
        <v>2</v>
      </c>
    </row>
    <row r="36" spans="2:7" x14ac:dyDescent="0.2">
      <c r="B36" s="4">
        <v>42064</v>
      </c>
      <c r="C36" s="1" t="s">
        <v>18</v>
      </c>
      <c r="D36" s="1" t="s">
        <v>2</v>
      </c>
      <c r="E36" s="6">
        <v>5045.04</v>
      </c>
      <c r="F36" s="14">
        <v>2955.2986663200004</v>
      </c>
      <c r="G36" s="1">
        <f t="shared" si="0"/>
        <v>3</v>
      </c>
    </row>
    <row r="37" spans="2:7" x14ac:dyDescent="0.2">
      <c r="B37" s="4">
        <v>42064</v>
      </c>
      <c r="C37" s="1" t="s">
        <v>18</v>
      </c>
      <c r="D37" s="1" t="s">
        <v>3</v>
      </c>
      <c r="E37" s="6">
        <v>2802.8</v>
      </c>
      <c r="F37" s="14">
        <v>1621.8570368000003</v>
      </c>
      <c r="G37" s="1">
        <f t="shared" si="0"/>
        <v>3</v>
      </c>
    </row>
    <row r="38" spans="2:7" x14ac:dyDescent="0.2">
      <c r="B38" s="4">
        <v>42064</v>
      </c>
      <c r="C38" s="1" t="s">
        <v>18</v>
      </c>
      <c r="D38" s="1" t="s">
        <v>4</v>
      </c>
      <c r="E38" s="6">
        <v>4570.72</v>
      </c>
      <c r="F38" s="14">
        <v>2240.062336512</v>
      </c>
      <c r="G38" s="1">
        <f t="shared" si="0"/>
        <v>3</v>
      </c>
    </row>
    <row r="39" spans="2:7" x14ac:dyDescent="0.2">
      <c r="B39" s="4">
        <v>42064</v>
      </c>
      <c r="C39" s="1" t="s">
        <v>18</v>
      </c>
      <c r="D39" s="1" t="s">
        <v>5</v>
      </c>
      <c r="E39" s="6">
        <v>2285.36</v>
      </c>
      <c r="F39" s="14">
        <v>1031.5840796800001</v>
      </c>
      <c r="G39" s="1">
        <f t="shared" si="0"/>
        <v>3</v>
      </c>
    </row>
    <row r="40" spans="2:7" x14ac:dyDescent="0.2">
      <c r="B40" s="4">
        <v>42064</v>
      </c>
      <c r="C40" s="1" t="s">
        <v>18</v>
      </c>
      <c r="D40" s="1" t="s">
        <v>6</v>
      </c>
      <c r="E40" s="6">
        <v>1121.1199999999999</v>
      </c>
      <c r="F40" s="14">
        <v>581.43076991999988</v>
      </c>
      <c r="G40" s="1">
        <f t="shared" si="0"/>
        <v>3</v>
      </c>
    </row>
    <row r="41" spans="2:7" x14ac:dyDescent="0.2">
      <c r="B41" s="4">
        <v>42064</v>
      </c>
      <c r="C41" s="1" t="s">
        <v>18</v>
      </c>
      <c r="D41" s="1" t="s">
        <v>7</v>
      </c>
      <c r="E41" s="6">
        <v>3492.72</v>
      </c>
      <c r="F41" s="14">
        <v>1792.5197875199999</v>
      </c>
      <c r="G41" s="1">
        <f t="shared" si="0"/>
        <v>3</v>
      </c>
    </row>
    <row r="42" spans="2:7" x14ac:dyDescent="0.2">
      <c r="B42" s="4">
        <v>42064</v>
      </c>
      <c r="C42" s="1" t="s">
        <v>18</v>
      </c>
      <c r="D42" s="1" t="s">
        <v>8</v>
      </c>
      <c r="E42" s="6">
        <v>3492.72</v>
      </c>
      <c r="F42" s="14">
        <v>1683.3164040000001</v>
      </c>
      <c r="G42" s="1">
        <f t="shared" si="0"/>
        <v>3</v>
      </c>
    </row>
    <row r="43" spans="2:7" x14ac:dyDescent="0.2">
      <c r="B43" s="4">
        <v>42064</v>
      </c>
      <c r="C43" s="1" t="s">
        <v>18</v>
      </c>
      <c r="D43" s="1" t="s">
        <v>9</v>
      </c>
      <c r="E43" s="6">
        <v>3018.4000000000005</v>
      </c>
      <c r="F43" s="14">
        <v>1721.9295878400003</v>
      </c>
      <c r="G43" s="1">
        <f t="shared" si="0"/>
        <v>3</v>
      </c>
    </row>
    <row r="44" spans="2:7" x14ac:dyDescent="0.2">
      <c r="B44" s="4">
        <v>42064</v>
      </c>
      <c r="C44" s="1" t="s">
        <v>19</v>
      </c>
      <c r="D44" s="1" t="s">
        <v>10</v>
      </c>
      <c r="E44" s="6">
        <v>2500.96</v>
      </c>
      <c r="F44" s="14">
        <v>1432.2247632000001</v>
      </c>
      <c r="G44" s="1">
        <f t="shared" si="0"/>
        <v>3</v>
      </c>
    </row>
    <row r="45" spans="2:7" x14ac:dyDescent="0.2">
      <c r="B45" s="4">
        <v>42064</v>
      </c>
      <c r="C45" s="1" t="s">
        <v>19</v>
      </c>
      <c r="D45" s="1" t="s">
        <v>11</v>
      </c>
      <c r="E45" s="6">
        <v>474.32</v>
      </c>
      <c r="F45" s="14">
        <v>312.91601879999996</v>
      </c>
      <c r="G45" s="1">
        <f t="shared" si="0"/>
        <v>3</v>
      </c>
    </row>
    <row r="46" spans="2:7" x14ac:dyDescent="0.2">
      <c r="B46" s="4">
        <v>42064</v>
      </c>
      <c r="C46" s="1" t="s">
        <v>19</v>
      </c>
      <c r="D46" s="1" t="s">
        <v>12</v>
      </c>
      <c r="E46" s="6">
        <v>1250.48</v>
      </c>
      <c r="F46" s="14">
        <v>701.58805640000014</v>
      </c>
      <c r="G46" s="1">
        <f t="shared" si="0"/>
        <v>3</v>
      </c>
    </row>
    <row r="47" spans="2:7" x14ac:dyDescent="0.2">
      <c r="B47" s="4">
        <v>42064</v>
      </c>
      <c r="C47" s="1" t="s">
        <v>19</v>
      </c>
      <c r="D47" s="1" t="s">
        <v>13</v>
      </c>
      <c r="E47" s="6">
        <v>646.79999999999995</v>
      </c>
      <c r="F47" s="14">
        <v>342.96181919999998</v>
      </c>
      <c r="G47" s="1">
        <f t="shared" si="0"/>
        <v>3</v>
      </c>
    </row>
    <row r="48" spans="2:7" x14ac:dyDescent="0.2">
      <c r="B48" s="4">
        <v>42064</v>
      </c>
      <c r="C48" s="1" t="s">
        <v>20</v>
      </c>
      <c r="D48" s="1" t="s">
        <v>15</v>
      </c>
      <c r="E48" s="6">
        <v>1897.28</v>
      </c>
      <c r="F48" s="14">
        <v>759.67091200000004</v>
      </c>
      <c r="G48" s="1">
        <f t="shared" si="0"/>
        <v>3</v>
      </c>
    </row>
    <row r="49" spans="2:7" x14ac:dyDescent="0.2">
      <c r="B49" s="4">
        <v>42064</v>
      </c>
      <c r="C49" s="1" t="s">
        <v>20</v>
      </c>
      <c r="D49" s="1" t="s">
        <v>16</v>
      </c>
      <c r="E49" s="6">
        <v>5001.92</v>
      </c>
      <c r="F49" s="14">
        <v>2243.1010201600002</v>
      </c>
      <c r="G49" s="1">
        <f t="shared" si="0"/>
        <v>3</v>
      </c>
    </row>
    <row r="50" spans="2:7" x14ac:dyDescent="0.2">
      <c r="B50" s="4">
        <v>42064</v>
      </c>
      <c r="C50" s="1" t="s">
        <v>20</v>
      </c>
      <c r="D50" s="1" t="s">
        <v>17</v>
      </c>
      <c r="E50" s="6">
        <v>1336.72</v>
      </c>
      <c r="F50" s="14">
        <v>595.61302416000001</v>
      </c>
      <c r="G50" s="1">
        <f t="shared" si="0"/>
        <v>3</v>
      </c>
    </row>
    <row r="51" spans="2:7" x14ac:dyDescent="0.2">
      <c r="B51" s="4">
        <v>42064</v>
      </c>
      <c r="C51" s="1" t="s">
        <v>20</v>
      </c>
      <c r="D51" s="1" t="s">
        <v>20</v>
      </c>
      <c r="E51" s="6">
        <v>4182.6400000000003</v>
      </c>
      <c r="F51" s="14">
        <v>1713.4435718400002</v>
      </c>
      <c r="G51" s="1">
        <f t="shared" si="0"/>
        <v>3</v>
      </c>
    </row>
    <row r="52" spans="2:7" x14ac:dyDescent="0.2">
      <c r="B52" s="4">
        <v>42095</v>
      </c>
      <c r="C52" s="1" t="s">
        <v>18</v>
      </c>
      <c r="D52" s="1" t="s">
        <v>2</v>
      </c>
      <c r="E52" s="6">
        <v>5730.2168000000011</v>
      </c>
      <c r="F52" s="14">
        <v>3255.9636801217689</v>
      </c>
      <c r="G52" s="1">
        <f t="shared" si="0"/>
        <v>4</v>
      </c>
    </row>
    <row r="53" spans="2:7" x14ac:dyDescent="0.2">
      <c r="B53" s="4">
        <v>42095</v>
      </c>
      <c r="C53" s="1" t="s">
        <v>18</v>
      </c>
      <c r="D53" s="1" t="s">
        <v>3</v>
      </c>
      <c r="E53" s="6">
        <v>3136.98</v>
      </c>
      <c r="F53" s="14">
        <v>1851.5369448576002</v>
      </c>
      <c r="G53" s="1">
        <f t="shared" si="0"/>
        <v>4</v>
      </c>
    </row>
    <row r="54" spans="2:7" x14ac:dyDescent="0.2">
      <c r="B54" s="4">
        <v>42095</v>
      </c>
      <c r="C54" s="1" t="s">
        <v>18</v>
      </c>
      <c r="D54" s="1" t="s">
        <v>4</v>
      </c>
      <c r="E54" s="6">
        <v>4015.3343999999997</v>
      </c>
      <c r="F54" s="14">
        <v>1987.5523662618623</v>
      </c>
      <c r="G54" s="1">
        <f t="shared" si="0"/>
        <v>4</v>
      </c>
    </row>
    <row r="55" spans="2:7" x14ac:dyDescent="0.2">
      <c r="B55" s="4">
        <v>42095</v>
      </c>
      <c r="C55" s="1" t="s">
        <v>18</v>
      </c>
      <c r="D55" s="1" t="s">
        <v>5</v>
      </c>
      <c r="E55" s="6">
        <v>1798.5352</v>
      </c>
      <c r="F55" s="14">
        <v>795.60046272044792</v>
      </c>
      <c r="G55" s="1">
        <f t="shared" si="0"/>
        <v>4</v>
      </c>
    </row>
    <row r="56" spans="2:7" x14ac:dyDescent="0.2">
      <c r="B56" s="4">
        <v>42095</v>
      </c>
      <c r="C56" s="1" t="s">
        <v>18</v>
      </c>
      <c r="D56" s="1" t="s">
        <v>6</v>
      </c>
      <c r="E56" s="6">
        <v>1505.7503999999999</v>
      </c>
      <c r="F56" s="14">
        <v>765.28812445747189</v>
      </c>
      <c r="G56" s="1">
        <f t="shared" si="0"/>
        <v>4</v>
      </c>
    </row>
    <row r="57" spans="2:7" x14ac:dyDescent="0.2">
      <c r="B57" s="4">
        <v>42095</v>
      </c>
      <c r="C57" s="1" t="s">
        <v>18</v>
      </c>
      <c r="D57" s="1" t="s">
        <v>7</v>
      </c>
      <c r="E57" s="6">
        <v>2969.6743999999999</v>
      </c>
      <c r="F57" s="14">
        <v>1508.8435727016958</v>
      </c>
      <c r="G57" s="1">
        <f t="shared" si="0"/>
        <v>4</v>
      </c>
    </row>
    <row r="58" spans="2:7" x14ac:dyDescent="0.2">
      <c r="B58" s="4">
        <v>42095</v>
      </c>
      <c r="C58" s="1" t="s">
        <v>18</v>
      </c>
      <c r="D58" s="1" t="s">
        <v>8</v>
      </c>
      <c r="E58" s="6">
        <v>1714.8824000000002</v>
      </c>
      <c r="F58" s="14">
        <v>843.01732413360014</v>
      </c>
      <c r="G58" s="1">
        <f t="shared" si="0"/>
        <v>4</v>
      </c>
    </row>
    <row r="59" spans="2:7" x14ac:dyDescent="0.2">
      <c r="B59" s="4">
        <v>42095</v>
      </c>
      <c r="C59" s="1" t="s">
        <v>18</v>
      </c>
      <c r="D59" s="1" t="s">
        <v>9</v>
      </c>
      <c r="E59" s="6">
        <v>1254.7919999999999</v>
      </c>
      <c r="F59" s="14">
        <v>701.51411408601598</v>
      </c>
      <c r="G59" s="1">
        <f t="shared" si="0"/>
        <v>4</v>
      </c>
    </row>
    <row r="60" spans="2:7" x14ac:dyDescent="0.2">
      <c r="B60" s="4">
        <v>42095</v>
      </c>
      <c r="C60" s="1" t="s">
        <v>19</v>
      </c>
      <c r="D60" s="1" t="s">
        <v>10</v>
      </c>
      <c r="E60" s="6">
        <v>2425.9312</v>
      </c>
      <c r="F60" s="14">
        <v>1430.93576091312</v>
      </c>
      <c r="G60" s="1">
        <f t="shared" si="0"/>
        <v>4</v>
      </c>
    </row>
    <row r="61" spans="2:7" x14ac:dyDescent="0.2">
      <c r="B61" s="4">
        <v>42095</v>
      </c>
      <c r="C61" s="1" t="s">
        <v>19</v>
      </c>
      <c r="D61" s="1" t="s">
        <v>11</v>
      </c>
      <c r="E61" s="6">
        <v>878.35440000000006</v>
      </c>
      <c r="F61" s="14">
        <v>561.71330418588002</v>
      </c>
      <c r="G61" s="1">
        <f t="shared" si="0"/>
        <v>4</v>
      </c>
    </row>
    <row r="62" spans="2:7" x14ac:dyDescent="0.2">
      <c r="B62" s="4">
        <v>42095</v>
      </c>
      <c r="C62" s="1" t="s">
        <v>19</v>
      </c>
      <c r="D62" s="1" t="s">
        <v>12</v>
      </c>
      <c r="E62" s="6">
        <v>2049.4936000000002</v>
      </c>
      <c r="F62" s="14">
        <v>1161.3774180654802</v>
      </c>
      <c r="G62" s="1">
        <f t="shared" si="0"/>
        <v>4</v>
      </c>
    </row>
    <row r="63" spans="2:7" x14ac:dyDescent="0.2">
      <c r="B63" s="4">
        <v>42095</v>
      </c>
      <c r="C63" s="1" t="s">
        <v>19</v>
      </c>
      <c r="D63" s="1" t="s">
        <v>13</v>
      </c>
      <c r="E63" s="6">
        <v>1463.9240000000002</v>
      </c>
      <c r="F63" s="14">
        <v>799.52402497968023</v>
      </c>
      <c r="G63" s="1">
        <f t="shared" si="0"/>
        <v>4</v>
      </c>
    </row>
    <row r="64" spans="2:7" x14ac:dyDescent="0.2">
      <c r="B64" s="4">
        <v>42095</v>
      </c>
      <c r="C64" s="1" t="s">
        <v>20</v>
      </c>
      <c r="D64" s="1" t="s">
        <v>15</v>
      </c>
      <c r="E64" s="6">
        <v>3513.4176000000002</v>
      </c>
      <c r="F64" s="14">
        <v>1463.0433033216002</v>
      </c>
      <c r="G64" s="1">
        <f t="shared" si="0"/>
        <v>4</v>
      </c>
    </row>
    <row r="65" spans="2:7" x14ac:dyDescent="0.2">
      <c r="B65" s="4">
        <v>42095</v>
      </c>
      <c r="C65" s="1" t="s">
        <v>20</v>
      </c>
      <c r="D65" s="1" t="s">
        <v>16</v>
      </c>
      <c r="E65" s="6">
        <v>4015.3343999999997</v>
      </c>
      <c r="F65" s="14">
        <v>1872.6954282516479</v>
      </c>
      <c r="G65" s="1">
        <f t="shared" si="0"/>
        <v>4</v>
      </c>
    </row>
    <row r="66" spans="2:7" x14ac:dyDescent="0.2">
      <c r="B66" s="4">
        <v>42095</v>
      </c>
      <c r="C66" s="1" t="s">
        <v>20</v>
      </c>
      <c r="D66" s="1" t="s">
        <v>17</v>
      </c>
      <c r="E66" s="6">
        <v>1296.6183999999998</v>
      </c>
      <c r="F66" s="14">
        <v>600.85441877260791</v>
      </c>
      <c r="G66" s="1">
        <f t="shared" si="0"/>
        <v>4</v>
      </c>
    </row>
    <row r="67" spans="2:7" x14ac:dyDescent="0.2">
      <c r="B67" s="4">
        <v>42095</v>
      </c>
      <c r="C67" s="1" t="s">
        <v>20</v>
      </c>
      <c r="D67" s="1" t="s">
        <v>20</v>
      </c>
      <c r="E67" s="6">
        <v>4057.1608000000001</v>
      </c>
      <c r="F67" s="14">
        <v>1678.6606673316483</v>
      </c>
      <c r="G67" s="1">
        <f t="shared" si="0"/>
        <v>4</v>
      </c>
    </row>
    <row r="68" spans="2:7" x14ac:dyDescent="0.2">
      <c r="B68" s="4">
        <v>42125</v>
      </c>
      <c r="C68" s="1" t="s">
        <v>18</v>
      </c>
      <c r="D68" s="1" t="s">
        <v>2</v>
      </c>
      <c r="E68" s="6">
        <v>5290.6213360000002</v>
      </c>
      <c r="F68" s="6">
        <v>2946.0577297856239</v>
      </c>
      <c r="G68" s="1">
        <f t="shared" si="0"/>
        <v>5</v>
      </c>
    </row>
    <row r="69" spans="2:7" x14ac:dyDescent="0.2">
      <c r="B69" s="4">
        <v>42125</v>
      </c>
      <c r="C69" s="1" t="s">
        <v>18</v>
      </c>
      <c r="D69" s="1" t="s">
        <v>3</v>
      </c>
      <c r="E69" s="6">
        <v>1712.7910799999997</v>
      </c>
      <c r="F69" s="6">
        <v>1031.1579553300946</v>
      </c>
      <c r="G69" s="1">
        <f t="shared" ref="G69:G132" si="1">MONTH(B69)</f>
        <v>5</v>
      </c>
    </row>
    <row r="70" spans="2:7" x14ac:dyDescent="0.2">
      <c r="B70" s="4">
        <v>42125</v>
      </c>
      <c r="C70" s="1" t="s">
        <v>18</v>
      </c>
      <c r="D70" s="1" t="s">
        <v>4</v>
      </c>
      <c r="E70" s="6">
        <v>3653.9543039999999</v>
      </c>
      <c r="F70" s="6">
        <v>1772.4992002323288</v>
      </c>
      <c r="G70" s="1">
        <f t="shared" si="1"/>
        <v>5</v>
      </c>
    </row>
    <row r="71" spans="2:7" x14ac:dyDescent="0.2">
      <c r="B71" s="4">
        <v>42125</v>
      </c>
      <c r="C71" s="1" t="s">
        <v>18</v>
      </c>
      <c r="D71" s="1" t="s">
        <v>5</v>
      </c>
      <c r="E71" s="6">
        <v>1636.6670319999998</v>
      </c>
      <c r="F71" s="6">
        <v>731.23638528636366</v>
      </c>
      <c r="G71" s="1">
        <f t="shared" si="1"/>
        <v>5</v>
      </c>
    </row>
    <row r="72" spans="2:7" x14ac:dyDescent="0.2">
      <c r="B72" s="4">
        <v>42125</v>
      </c>
      <c r="C72" s="1" t="s">
        <v>18</v>
      </c>
      <c r="D72" s="1" t="s">
        <v>6</v>
      </c>
      <c r="E72" s="6">
        <v>1370.2328639999998</v>
      </c>
      <c r="F72" s="6">
        <v>675.51982745861039</v>
      </c>
      <c r="G72" s="1">
        <f t="shared" si="1"/>
        <v>5</v>
      </c>
    </row>
    <row r="73" spans="2:7" x14ac:dyDescent="0.2">
      <c r="B73" s="4">
        <v>42125</v>
      </c>
      <c r="C73" s="1" t="s">
        <v>18</v>
      </c>
      <c r="D73" s="1" t="s">
        <v>7</v>
      </c>
      <c r="E73" s="6">
        <v>2512.0935840000002</v>
      </c>
      <c r="F73" s="6">
        <v>1301.8812376900441</v>
      </c>
      <c r="G73" s="1">
        <f t="shared" si="1"/>
        <v>5</v>
      </c>
    </row>
    <row r="74" spans="2:7" x14ac:dyDescent="0.2">
      <c r="B74" s="4">
        <v>42125</v>
      </c>
      <c r="C74" s="1" t="s">
        <v>18</v>
      </c>
      <c r="D74" s="1" t="s">
        <v>8</v>
      </c>
      <c r="E74" s="6">
        <v>1560.5429840000002</v>
      </c>
      <c r="F74" s="6">
        <v>790.16013791042349</v>
      </c>
      <c r="G74" s="1">
        <f t="shared" si="1"/>
        <v>5</v>
      </c>
    </row>
    <row r="75" spans="2:7" x14ac:dyDescent="0.2">
      <c r="B75" s="4">
        <v>42125</v>
      </c>
      <c r="C75" s="1" t="s">
        <v>18</v>
      </c>
      <c r="D75" s="1" t="s">
        <v>9</v>
      </c>
      <c r="E75" s="6">
        <v>1903.1012000000003</v>
      </c>
      <c r="F75" s="6">
        <v>1053.3234423001531</v>
      </c>
      <c r="G75" s="1">
        <f t="shared" si="1"/>
        <v>5</v>
      </c>
    </row>
    <row r="76" spans="2:7" x14ac:dyDescent="0.2">
      <c r="B76" s="4">
        <v>42125</v>
      </c>
      <c r="C76" s="1" t="s">
        <v>19</v>
      </c>
      <c r="D76" s="1" t="s">
        <v>10</v>
      </c>
      <c r="E76" s="6">
        <v>1941.1632239999999</v>
      </c>
      <c r="F76" s="6">
        <v>1122.095415356868</v>
      </c>
      <c r="G76" s="1">
        <f t="shared" si="1"/>
        <v>5</v>
      </c>
    </row>
    <row r="77" spans="2:7" x14ac:dyDescent="0.2">
      <c r="B77" s="4">
        <v>42125</v>
      </c>
      <c r="C77" s="1" t="s">
        <v>19</v>
      </c>
      <c r="D77" s="1" t="s">
        <v>11</v>
      </c>
      <c r="E77" s="6">
        <v>418.68226399999998</v>
      </c>
      <c r="F77" s="6">
        <v>262.3826097241469</v>
      </c>
      <c r="G77" s="1">
        <f t="shared" si="1"/>
        <v>5</v>
      </c>
    </row>
    <row r="78" spans="2:7" x14ac:dyDescent="0.2">
      <c r="B78" s="4">
        <v>42125</v>
      </c>
      <c r="C78" s="1" t="s">
        <v>19</v>
      </c>
      <c r="D78" s="1" t="s">
        <v>12</v>
      </c>
      <c r="E78" s="6">
        <v>2626.2796560000006</v>
      </c>
      <c r="F78" s="6">
        <v>1503.1044277782619</v>
      </c>
      <c r="G78" s="1">
        <f t="shared" si="1"/>
        <v>5</v>
      </c>
    </row>
    <row r="79" spans="2:7" x14ac:dyDescent="0.2">
      <c r="B79" s="4">
        <v>42125</v>
      </c>
      <c r="C79" s="1" t="s">
        <v>19</v>
      </c>
      <c r="D79" s="1" t="s">
        <v>13</v>
      </c>
      <c r="E79" s="6">
        <v>1332.17084</v>
      </c>
      <c r="F79" s="6">
        <v>749.39386861345417</v>
      </c>
      <c r="G79" s="1">
        <f t="shared" si="1"/>
        <v>5</v>
      </c>
    </row>
    <row r="80" spans="2:7" x14ac:dyDescent="0.2">
      <c r="B80" s="4">
        <v>42125</v>
      </c>
      <c r="C80" s="1" t="s">
        <v>20</v>
      </c>
      <c r="D80" s="1" t="s">
        <v>15</v>
      </c>
      <c r="E80" s="6">
        <v>2816.5897760000003</v>
      </c>
      <c r="F80" s="6">
        <v>1208.0592396077009</v>
      </c>
      <c r="G80" s="1">
        <f t="shared" si="1"/>
        <v>5</v>
      </c>
    </row>
    <row r="81" spans="2:7" x14ac:dyDescent="0.2">
      <c r="B81" s="4">
        <v>42125</v>
      </c>
      <c r="C81" s="1" t="s">
        <v>20</v>
      </c>
      <c r="D81" s="1" t="s">
        <v>16</v>
      </c>
      <c r="E81" s="6">
        <v>3653.9543039999999</v>
      </c>
      <c r="F81" s="6">
        <v>1772.3189532973597</v>
      </c>
      <c r="G81" s="1">
        <f t="shared" si="1"/>
        <v>5</v>
      </c>
    </row>
    <row r="82" spans="2:7" x14ac:dyDescent="0.2">
      <c r="B82" s="4">
        <v>42125</v>
      </c>
      <c r="C82" s="1" t="s">
        <v>20</v>
      </c>
      <c r="D82" s="1" t="s">
        <v>17</v>
      </c>
      <c r="E82" s="6">
        <v>1941.1632239999999</v>
      </c>
      <c r="F82" s="6">
        <v>908.53258422545491</v>
      </c>
      <c r="G82" s="1">
        <f t="shared" si="1"/>
        <v>5</v>
      </c>
    </row>
    <row r="83" spans="2:7" x14ac:dyDescent="0.2">
      <c r="B83" s="4">
        <v>42125</v>
      </c>
      <c r="C83" s="1" t="s">
        <v>20</v>
      </c>
      <c r="D83" s="1" t="s">
        <v>20</v>
      </c>
      <c r="E83" s="6">
        <v>3692.0163280000002</v>
      </c>
      <c r="F83" s="6">
        <v>1588.6844555626722</v>
      </c>
      <c r="G83" s="1">
        <f t="shared" si="1"/>
        <v>5</v>
      </c>
    </row>
    <row r="84" spans="2:7" x14ac:dyDescent="0.2">
      <c r="B84" s="4">
        <v>42156</v>
      </c>
      <c r="C84" s="1" t="s">
        <v>18</v>
      </c>
      <c r="D84" s="1" t="s">
        <v>2</v>
      </c>
      <c r="E84" s="6">
        <v>6475.49214312</v>
      </c>
      <c r="F84" s="6">
        <v>3750.081393029966</v>
      </c>
      <c r="G84" s="1">
        <f t="shared" si="1"/>
        <v>6</v>
      </c>
    </row>
    <row r="85" spans="2:7" x14ac:dyDescent="0.2">
      <c r="B85" s="4">
        <v>42156</v>
      </c>
      <c r="C85" s="1" t="s">
        <v>18</v>
      </c>
      <c r="D85" s="1" t="s">
        <v>3</v>
      </c>
      <c r="E85" s="6">
        <v>3461.7410828000006</v>
      </c>
      <c r="F85" s="6">
        <v>2042.4031048117042</v>
      </c>
      <c r="G85" s="1">
        <f t="shared" si="1"/>
        <v>6</v>
      </c>
    </row>
    <row r="86" spans="2:7" x14ac:dyDescent="0.2">
      <c r="B86" s="4">
        <v>42156</v>
      </c>
      <c r="C86" s="1" t="s">
        <v>18</v>
      </c>
      <c r="D86" s="1" t="s">
        <v>4</v>
      </c>
      <c r="E86" s="6">
        <v>3909.7311052800001</v>
      </c>
      <c r="F86" s="6">
        <v>1915.5398856910779</v>
      </c>
      <c r="G86" s="1">
        <f t="shared" si="1"/>
        <v>6</v>
      </c>
    </row>
    <row r="87" spans="2:7" x14ac:dyDescent="0.2">
      <c r="B87" s="4">
        <v>42156</v>
      </c>
      <c r="C87" s="1" t="s">
        <v>18</v>
      </c>
      <c r="D87" s="1" t="s">
        <v>5</v>
      </c>
      <c r="E87" s="6">
        <v>529.44275384000002</v>
      </c>
      <c r="F87" s="6">
        <v>241.277397249302</v>
      </c>
      <c r="G87" s="1">
        <f t="shared" si="1"/>
        <v>6</v>
      </c>
    </row>
    <row r="88" spans="2:7" x14ac:dyDescent="0.2">
      <c r="B88" s="4">
        <v>42156</v>
      </c>
      <c r="C88" s="1" t="s">
        <v>18</v>
      </c>
      <c r="D88" s="1" t="s">
        <v>6</v>
      </c>
      <c r="E88" s="6">
        <v>2280.6764780800004</v>
      </c>
      <c r="F88" s="6">
        <v>1146.8525284040652</v>
      </c>
      <c r="G88" s="1">
        <f t="shared" si="1"/>
        <v>6</v>
      </c>
    </row>
    <row r="89" spans="2:7" x14ac:dyDescent="0.2">
      <c r="B89" s="4">
        <v>42156</v>
      </c>
      <c r="C89" s="1" t="s">
        <v>18</v>
      </c>
      <c r="D89" s="1" t="s">
        <v>7</v>
      </c>
      <c r="E89" s="6">
        <v>3095.20379168</v>
      </c>
      <c r="F89" s="6">
        <v>1668.238508165342</v>
      </c>
      <c r="G89" s="1">
        <f t="shared" si="1"/>
        <v>6</v>
      </c>
    </row>
    <row r="90" spans="2:7" x14ac:dyDescent="0.2">
      <c r="B90" s="4">
        <v>42156</v>
      </c>
      <c r="C90" s="1" t="s">
        <v>18</v>
      </c>
      <c r="D90" s="1" t="s">
        <v>8</v>
      </c>
      <c r="E90" s="6">
        <v>1669.78099288</v>
      </c>
      <c r="F90" s="6">
        <v>837.01663408851152</v>
      </c>
      <c r="G90" s="1">
        <f t="shared" si="1"/>
        <v>6</v>
      </c>
    </row>
    <row r="91" spans="2:7" x14ac:dyDescent="0.2">
      <c r="B91" s="4">
        <v>42156</v>
      </c>
      <c r="C91" s="1" t="s">
        <v>18</v>
      </c>
      <c r="D91" s="1" t="s">
        <v>9</v>
      </c>
      <c r="E91" s="6">
        <v>1629.0546271999999</v>
      </c>
      <c r="F91" s="6">
        <v>874.5955206106629</v>
      </c>
      <c r="G91" s="1">
        <f t="shared" si="1"/>
        <v>6</v>
      </c>
    </row>
    <row r="92" spans="2:7" x14ac:dyDescent="0.2">
      <c r="B92" s="4">
        <v>42156</v>
      </c>
      <c r="C92" s="1" t="s">
        <v>19</v>
      </c>
      <c r="D92" s="1" t="s">
        <v>10</v>
      </c>
      <c r="E92" s="6">
        <v>1669.78099288</v>
      </c>
      <c r="F92" s="6">
        <v>994.17873819327406</v>
      </c>
      <c r="G92" s="1">
        <f t="shared" si="1"/>
        <v>6</v>
      </c>
    </row>
    <row r="93" spans="2:7" x14ac:dyDescent="0.2">
      <c r="B93" s="4">
        <v>42156</v>
      </c>
      <c r="C93" s="1" t="s">
        <v>19</v>
      </c>
      <c r="D93" s="1" t="s">
        <v>11</v>
      </c>
      <c r="E93" s="6">
        <v>855.25367928000003</v>
      </c>
      <c r="F93" s="6">
        <v>550.57261363682369</v>
      </c>
      <c r="G93" s="1">
        <f t="shared" si="1"/>
        <v>6</v>
      </c>
    </row>
    <row r="94" spans="2:7" x14ac:dyDescent="0.2">
      <c r="B94" s="4">
        <v>42156</v>
      </c>
      <c r="C94" s="1" t="s">
        <v>19</v>
      </c>
      <c r="D94" s="1" t="s">
        <v>12</v>
      </c>
      <c r="E94" s="6">
        <v>2402.8555751199997</v>
      </c>
      <c r="F94" s="6">
        <v>1416.4885797305926</v>
      </c>
      <c r="G94" s="1">
        <f t="shared" si="1"/>
        <v>6</v>
      </c>
    </row>
    <row r="95" spans="2:7" x14ac:dyDescent="0.2">
      <c r="B95" s="4">
        <v>42156</v>
      </c>
      <c r="C95" s="1" t="s">
        <v>19</v>
      </c>
      <c r="D95" s="1" t="s">
        <v>13</v>
      </c>
      <c r="E95" s="6">
        <v>1425.4227988000002</v>
      </c>
      <c r="F95" s="6">
        <v>785.81441062806823</v>
      </c>
      <c r="G95" s="1">
        <f t="shared" si="1"/>
        <v>6</v>
      </c>
    </row>
    <row r="96" spans="2:7" x14ac:dyDescent="0.2">
      <c r="B96" s="4">
        <v>42156</v>
      </c>
      <c r="C96" s="1" t="s">
        <v>20</v>
      </c>
      <c r="D96" s="1" t="s">
        <v>15</v>
      </c>
      <c r="E96" s="6">
        <v>2199.2237467200002</v>
      </c>
      <c r="F96" s="6">
        <v>924.4004000978689</v>
      </c>
      <c r="G96" s="1">
        <f t="shared" si="1"/>
        <v>6</v>
      </c>
    </row>
    <row r="97" spans="2:7" x14ac:dyDescent="0.2">
      <c r="B97" s="4">
        <v>42156</v>
      </c>
      <c r="C97" s="1" t="s">
        <v>20</v>
      </c>
      <c r="D97" s="1" t="s">
        <v>16</v>
      </c>
      <c r="E97" s="6">
        <v>3095.20379168</v>
      </c>
      <c r="F97" s="6">
        <v>1516.3148651558615</v>
      </c>
      <c r="G97" s="1">
        <f t="shared" si="1"/>
        <v>6</v>
      </c>
    </row>
    <row r="98" spans="2:7" x14ac:dyDescent="0.2">
      <c r="B98" s="4">
        <v>42156</v>
      </c>
      <c r="C98" s="1" t="s">
        <v>20</v>
      </c>
      <c r="D98" s="1" t="s">
        <v>17</v>
      </c>
      <c r="E98" s="6">
        <v>2077.04464968</v>
      </c>
      <c r="F98" s="6">
        <v>1001.2937610748741</v>
      </c>
      <c r="G98" s="1">
        <f t="shared" si="1"/>
        <v>6</v>
      </c>
    </row>
    <row r="99" spans="2:7" x14ac:dyDescent="0.2">
      <c r="B99" s="4">
        <v>42156</v>
      </c>
      <c r="C99" s="1" t="s">
        <v>20</v>
      </c>
      <c r="D99" s="1" t="s">
        <v>20</v>
      </c>
      <c r="E99" s="6">
        <v>3950.4574709600001</v>
      </c>
      <c r="F99" s="6">
        <v>1767.8880621501416</v>
      </c>
      <c r="G99" s="1">
        <f t="shared" si="1"/>
        <v>6</v>
      </c>
    </row>
    <row r="100" spans="2:7" x14ac:dyDescent="0.2">
      <c r="B100" s="4">
        <v>42186</v>
      </c>
      <c r="C100" s="1" t="s">
        <v>18</v>
      </c>
      <c r="D100" s="1" t="s">
        <v>2</v>
      </c>
      <c r="E100" s="6">
        <v>5774.1841261104009</v>
      </c>
      <c r="F100" s="14">
        <v>3377.3799075649467</v>
      </c>
      <c r="G100" s="1">
        <f t="shared" si="1"/>
        <v>7</v>
      </c>
    </row>
    <row r="101" spans="2:7" x14ac:dyDescent="0.2">
      <c r="B101" s="4">
        <v>42186</v>
      </c>
      <c r="C101" s="1" t="s">
        <v>18</v>
      </c>
      <c r="D101" s="1" t="s">
        <v>3</v>
      </c>
      <c r="E101" s="6">
        <v>4361.7937643280002</v>
      </c>
      <c r="F101" s="14">
        <v>2676.3650285452568</v>
      </c>
      <c r="G101" s="1">
        <f t="shared" si="1"/>
        <v>7</v>
      </c>
    </row>
    <row r="102" spans="2:7" x14ac:dyDescent="0.2">
      <c r="B102" s="4">
        <v>42186</v>
      </c>
      <c r="C102" s="1" t="s">
        <v>18</v>
      </c>
      <c r="D102" s="1" t="s">
        <v>4</v>
      </c>
      <c r="E102" s="6">
        <v>4818.7435872576007</v>
      </c>
      <c r="F102" s="14">
        <v>2408.1209672965392</v>
      </c>
      <c r="G102" s="1">
        <f t="shared" si="1"/>
        <v>7</v>
      </c>
    </row>
    <row r="103" spans="2:7" x14ac:dyDescent="0.2">
      <c r="B103" s="4">
        <v>42186</v>
      </c>
      <c r="C103" s="1" t="s">
        <v>18</v>
      </c>
      <c r="D103" s="1" t="s">
        <v>5</v>
      </c>
      <c r="E103" s="6">
        <v>1370.8494687888001</v>
      </c>
      <c r="F103" s="14">
        <v>637.21731809536425</v>
      </c>
      <c r="G103" s="1">
        <f t="shared" si="1"/>
        <v>7</v>
      </c>
    </row>
    <row r="104" spans="2:7" x14ac:dyDescent="0.2">
      <c r="B104" s="4">
        <v>42186</v>
      </c>
      <c r="C104" s="1" t="s">
        <v>18</v>
      </c>
      <c r="D104" s="1" t="s">
        <v>6</v>
      </c>
      <c r="E104" s="6">
        <v>3157.1078675136005</v>
      </c>
      <c r="F104" s="14">
        <v>1651.0744343206866</v>
      </c>
      <c r="G104" s="1">
        <f t="shared" si="1"/>
        <v>7</v>
      </c>
    </row>
    <row r="105" spans="2:7" x14ac:dyDescent="0.2">
      <c r="B105" s="4">
        <v>42186</v>
      </c>
      <c r="C105" s="1" t="s">
        <v>18</v>
      </c>
      <c r="D105" s="1" t="s">
        <v>7</v>
      </c>
      <c r="E105" s="6">
        <v>3157.1078675136005</v>
      </c>
      <c r="F105" s="14">
        <v>1667.5712127620759</v>
      </c>
      <c r="G105" s="1">
        <f t="shared" si="1"/>
        <v>7</v>
      </c>
    </row>
    <row r="106" spans="2:7" x14ac:dyDescent="0.2">
      <c r="B106" s="4">
        <v>42186</v>
      </c>
      <c r="C106" s="1" t="s">
        <v>18</v>
      </c>
      <c r="D106" s="1" t="s">
        <v>8</v>
      </c>
      <c r="E106" s="6">
        <v>1703.1766127376002</v>
      </c>
      <c r="F106" s="14">
        <v>845.21939710257902</v>
      </c>
      <c r="G106" s="1">
        <f t="shared" si="1"/>
        <v>7</v>
      </c>
    </row>
    <row r="107" spans="2:7" x14ac:dyDescent="0.2">
      <c r="B107" s="4">
        <v>42186</v>
      </c>
      <c r="C107" s="1" t="s">
        <v>18</v>
      </c>
      <c r="D107" s="1" t="s">
        <v>9</v>
      </c>
      <c r="E107" s="6">
        <v>1246.2267898079999</v>
      </c>
      <c r="F107" s="14">
        <v>655.68426180181393</v>
      </c>
      <c r="G107" s="1">
        <f t="shared" si="1"/>
        <v>7</v>
      </c>
    </row>
    <row r="108" spans="2:7" x14ac:dyDescent="0.2">
      <c r="B108" s="4">
        <v>42186</v>
      </c>
      <c r="C108" s="1" t="s">
        <v>19</v>
      </c>
      <c r="D108" s="1" t="s">
        <v>10</v>
      </c>
      <c r="E108" s="6">
        <v>1287.7676828016001</v>
      </c>
      <c r="F108" s="14">
        <v>743.72814025905336</v>
      </c>
      <c r="G108" s="1">
        <f t="shared" si="1"/>
        <v>7</v>
      </c>
    </row>
    <row r="109" spans="2:7" x14ac:dyDescent="0.2">
      <c r="B109" s="4">
        <v>42186</v>
      </c>
      <c r="C109" s="1" t="s">
        <v>19</v>
      </c>
      <c r="D109" s="1" t="s">
        <v>11</v>
      </c>
      <c r="E109" s="6">
        <v>456.94982292960003</v>
      </c>
      <c r="F109" s="14">
        <v>271.96108163047626</v>
      </c>
      <c r="G109" s="1">
        <f t="shared" si="1"/>
        <v>7</v>
      </c>
    </row>
    <row r="110" spans="2:7" x14ac:dyDescent="0.2">
      <c r="B110" s="4">
        <v>42186</v>
      </c>
      <c r="C110" s="1" t="s">
        <v>19</v>
      </c>
      <c r="D110" s="1" t="s">
        <v>12</v>
      </c>
      <c r="E110" s="6">
        <v>2035.5037566864003</v>
      </c>
      <c r="F110" s="14">
        <v>1247.9312403988549</v>
      </c>
      <c r="G110" s="1">
        <f t="shared" si="1"/>
        <v>7</v>
      </c>
    </row>
    <row r="111" spans="2:7" x14ac:dyDescent="0.2">
      <c r="B111" s="4">
        <v>42186</v>
      </c>
      <c r="C111" s="1" t="s">
        <v>19</v>
      </c>
      <c r="D111" s="1" t="s">
        <v>13</v>
      </c>
      <c r="E111" s="6">
        <v>1453.9312547760003</v>
      </c>
      <c r="F111" s="14">
        <v>825.57661980584851</v>
      </c>
      <c r="G111" s="1">
        <f t="shared" si="1"/>
        <v>7</v>
      </c>
    </row>
    <row r="112" spans="2:7" x14ac:dyDescent="0.2">
      <c r="B112" s="4">
        <v>42186</v>
      </c>
      <c r="C112" s="1" t="s">
        <v>20</v>
      </c>
      <c r="D112" s="1" t="s">
        <v>15</v>
      </c>
      <c r="E112" s="6">
        <v>1412.3903617824001</v>
      </c>
      <c r="F112" s="14">
        <v>611.4805935491836</v>
      </c>
      <c r="G112" s="1">
        <f t="shared" si="1"/>
        <v>7</v>
      </c>
    </row>
    <row r="113" spans="2:7" x14ac:dyDescent="0.2">
      <c r="B113" s="4">
        <v>42186</v>
      </c>
      <c r="C113" s="1" t="s">
        <v>20</v>
      </c>
      <c r="D113" s="1" t="s">
        <v>16</v>
      </c>
      <c r="E113" s="6">
        <v>3157.1078675136005</v>
      </c>
      <c r="F113" s="14">
        <v>1515.7083392097993</v>
      </c>
      <c r="G113" s="1">
        <f t="shared" si="1"/>
        <v>7</v>
      </c>
    </row>
    <row r="114" spans="2:7" x14ac:dyDescent="0.2">
      <c r="B114" s="4">
        <v>42186</v>
      </c>
      <c r="C114" s="1" t="s">
        <v>20</v>
      </c>
      <c r="D114" s="1" t="s">
        <v>17</v>
      </c>
      <c r="E114" s="6">
        <v>2533.9944726096001</v>
      </c>
      <c r="F114" s="14">
        <v>1233.7941723964598</v>
      </c>
      <c r="G114" s="1">
        <f t="shared" si="1"/>
        <v>7</v>
      </c>
    </row>
    <row r="115" spans="2:7" x14ac:dyDescent="0.2">
      <c r="B115" s="4">
        <v>42186</v>
      </c>
      <c r="C115" s="1" t="s">
        <v>20</v>
      </c>
      <c r="D115" s="1" t="s">
        <v>20</v>
      </c>
      <c r="E115" s="6">
        <v>4444.8755503152006</v>
      </c>
      <c r="F115" s="14">
        <v>2048.8218783109123</v>
      </c>
      <c r="G115" s="1">
        <f t="shared" si="1"/>
        <v>7</v>
      </c>
    </row>
    <row r="116" spans="2:7" x14ac:dyDescent="0.2">
      <c r="B116" s="4">
        <v>42217</v>
      </c>
      <c r="C116" s="1" t="s">
        <v>18</v>
      </c>
      <c r="D116" s="1" t="s">
        <v>2</v>
      </c>
      <c r="E116" s="6">
        <v>6869.2020654216976</v>
      </c>
      <c r="F116" s="14">
        <v>4098.2245492463198</v>
      </c>
      <c r="G116" s="1">
        <f t="shared" si="1"/>
        <v>8</v>
      </c>
    </row>
    <row r="117" spans="2:7" x14ac:dyDescent="0.2">
      <c r="B117" s="4">
        <v>42217</v>
      </c>
      <c r="C117" s="1" t="s">
        <v>18</v>
      </c>
      <c r="D117" s="1" t="s">
        <v>3</v>
      </c>
      <c r="E117" s="6">
        <v>5400.3160891680009</v>
      </c>
      <c r="F117" s="14">
        <v>3446.1385891363693</v>
      </c>
      <c r="G117" s="1">
        <f t="shared" si="1"/>
        <v>8</v>
      </c>
    </row>
    <row r="118" spans="2:7" x14ac:dyDescent="0.2">
      <c r="B118" s="4">
        <v>42217</v>
      </c>
      <c r="C118" s="1" t="s">
        <v>18</v>
      </c>
      <c r="D118" s="1" t="s">
        <v>4</v>
      </c>
      <c r="E118" s="6">
        <v>5875.5439050147861</v>
      </c>
      <c r="F118" s="14">
        <v>2994.9717431613021</v>
      </c>
      <c r="G118" s="1">
        <f t="shared" si="1"/>
        <v>8</v>
      </c>
    </row>
    <row r="119" spans="2:7" x14ac:dyDescent="0.2">
      <c r="B119" s="4">
        <v>42217</v>
      </c>
      <c r="C119" s="1" t="s">
        <v>18</v>
      </c>
      <c r="D119" s="1" t="s">
        <v>5</v>
      </c>
      <c r="E119" s="6">
        <v>2289.7340218072322</v>
      </c>
      <c r="F119" s="14">
        <v>1043.0590970287317</v>
      </c>
      <c r="G119" s="1">
        <f t="shared" si="1"/>
        <v>8</v>
      </c>
    </row>
    <row r="120" spans="2:7" x14ac:dyDescent="0.2">
      <c r="B120" s="4">
        <v>42217</v>
      </c>
      <c r="C120" s="1" t="s">
        <v>18</v>
      </c>
      <c r="D120" s="1" t="s">
        <v>6</v>
      </c>
      <c r="E120" s="6">
        <v>1987.3163208138244</v>
      </c>
      <c r="F120" s="14">
        <v>1080.8802233607594</v>
      </c>
      <c r="G120" s="1">
        <f t="shared" si="1"/>
        <v>8</v>
      </c>
    </row>
    <row r="121" spans="2:7" x14ac:dyDescent="0.2">
      <c r="B121" s="4">
        <v>42217</v>
      </c>
      <c r="C121" s="1" t="s">
        <v>18</v>
      </c>
      <c r="D121" s="1" t="s">
        <v>7</v>
      </c>
      <c r="E121" s="6">
        <v>3283.3921822141447</v>
      </c>
      <c r="F121" s="14">
        <v>1751.6168018852845</v>
      </c>
      <c r="G121" s="1">
        <f t="shared" si="1"/>
        <v>8</v>
      </c>
    </row>
    <row r="122" spans="2:7" x14ac:dyDescent="0.2">
      <c r="B122" s="4">
        <v>42217</v>
      </c>
      <c r="C122" s="1" t="s">
        <v>18</v>
      </c>
      <c r="D122" s="1" t="s">
        <v>8</v>
      </c>
      <c r="E122" s="6">
        <v>1771.3036772471044</v>
      </c>
      <c r="F122" s="14">
        <v>852.65732779708185</v>
      </c>
      <c r="G122" s="1">
        <f t="shared" si="1"/>
        <v>8</v>
      </c>
    </row>
    <row r="123" spans="2:7" x14ac:dyDescent="0.2">
      <c r="B123" s="4">
        <v>42217</v>
      </c>
      <c r="C123" s="1" t="s">
        <v>18</v>
      </c>
      <c r="D123" s="1" t="s">
        <v>9</v>
      </c>
      <c r="E123" s="6">
        <v>1296.0758614003203</v>
      </c>
      <c r="F123" s="14">
        <v>709.18809756484222</v>
      </c>
      <c r="G123" s="1">
        <f t="shared" si="1"/>
        <v>8</v>
      </c>
    </row>
    <row r="124" spans="2:7" x14ac:dyDescent="0.2">
      <c r="B124" s="4">
        <v>42217</v>
      </c>
      <c r="C124" s="1" t="s">
        <v>19</v>
      </c>
      <c r="D124" s="1" t="s">
        <v>10</v>
      </c>
      <c r="E124" s="6">
        <v>1339.2783901136643</v>
      </c>
      <c r="F124" s="14">
        <v>796.68158384549804</v>
      </c>
      <c r="G124" s="1">
        <f t="shared" si="1"/>
        <v>8</v>
      </c>
    </row>
    <row r="125" spans="2:7" x14ac:dyDescent="0.2">
      <c r="B125" s="4">
        <v>42217</v>
      </c>
      <c r="C125" s="1" t="s">
        <v>19</v>
      </c>
      <c r="D125" s="1" t="s">
        <v>11</v>
      </c>
      <c r="E125" s="6">
        <v>475.22781584678404</v>
      </c>
      <c r="F125" s="14">
        <v>288.85036702148852</v>
      </c>
      <c r="G125" s="1">
        <f t="shared" si="1"/>
        <v>8</v>
      </c>
    </row>
    <row r="126" spans="2:7" x14ac:dyDescent="0.2">
      <c r="B126" s="4">
        <v>42217</v>
      </c>
      <c r="C126" s="1" t="s">
        <v>19</v>
      </c>
      <c r="D126" s="1" t="s">
        <v>12</v>
      </c>
      <c r="E126" s="6">
        <v>2116.9239069538562</v>
      </c>
      <c r="F126" s="14">
        <v>1271.8915202145129</v>
      </c>
      <c r="G126" s="1">
        <f t="shared" si="1"/>
        <v>8</v>
      </c>
    </row>
    <row r="127" spans="2:7" x14ac:dyDescent="0.2">
      <c r="B127" s="4">
        <v>42217</v>
      </c>
      <c r="C127" s="1" t="s">
        <v>19</v>
      </c>
      <c r="D127" s="1" t="s">
        <v>13</v>
      </c>
      <c r="E127" s="6">
        <v>1080.0632178336002</v>
      </c>
      <c r="F127" s="14">
        <v>631.68405366858929</v>
      </c>
      <c r="G127" s="1">
        <f t="shared" si="1"/>
        <v>8</v>
      </c>
    </row>
    <row r="128" spans="2:7" x14ac:dyDescent="0.2">
      <c r="B128" s="4">
        <v>42217</v>
      </c>
      <c r="C128" s="1" t="s">
        <v>20</v>
      </c>
      <c r="D128" s="1" t="s">
        <v>15</v>
      </c>
      <c r="E128" s="6">
        <v>1036.8606891202562</v>
      </c>
      <c r="F128" s="14">
        <v>453.38768150404417</v>
      </c>
      <c r="G128" s="1">
        <f t="shared" si="1"/>
        <v>8</v>
      </c>
    </row>
    <row r="129" spans="2:7" x14ac:dyDescent="0.2">
      <c r="B129" s="4">
        <v>42217</v>
      </c>
      <c r="C129" s="1" t="s">
        <v>20</v>
      </c>
      <c r="D129" s="1" t="s">
        <v>16</v>
      </c>
      <c r="E129" s="6">
        <v>2851.3668950807046</v>
      </c>
      <c r="F129" s="14">
        <v>1409.9916712560719</v>
      </c>
      <c r="G129" s="1">
        <f t="shared" si="1"/>
        <v>8</v>
      </c>
    </row>
    <row r="130" spans="2:7" x14ac:dyDescent="0.2">
      <c r="B130" s="4">
        <v>42217</v>
      </c>
      <c r="C130" s="1" t="s">
        <v>20</v>
      </c>
      <c r="D130" s="1" t="s">
        <v>17</v>
      </c>
      <c r="E130" s="6">
        <v>2635.3542515139843</v>
      </c>
      <c r="F130" s="14">
        <v>1257.4830205064718</v>
      </c>
      <c r="G130" s="1">
        <f t="shared" si="1"/>
        <v>8</v>
      </c>
    </row>
    <row r="131" spans="2:7" x14ac:dyDescent="0.2">
      <c r="B131" s="4">
        <v>42217</v>
      </c>
      <c r="C131" s="1" t="s">
        <v>20</v>
      </c>
      <c r="D131" s="1" t="s">
        <v>20</v>
      </c>
      <c r="E131" s="6">
        <v>2894.5694237940488</v>
      </c>
      <c r="F131" s="14">
        <v>1374.2501470572479</v>
      </c>
      <c r="G131" s="1">
        <f t="shared" si="1"/>
        <v>8</v>
      </c>
    </row>
    <row r="132" spans="2:7" x14ac:dyDescent="0.2">
      <c r="B132" s="4">
        <v>42248</v>
      </c>
      <c r="C132" s="1" t="s">
        <v>18</v>
      </c>
      <c r="D132" s="1" t="s">
        <v>2</v>
      </c>
      <c r="E132" s="6">
        <v>4747.525880309373</v>
      </c>
      <c r="F132" s="6">
        <v>2775.7661497002796</v>
      </c>
      <c r="G132" s="1">
        <f t="shared" si="1"/>
        <v>9</v>
      </c>
    </row>
    <row r="133" spans="2:7" x14ac:dyDescent="0.2">
      <c r="B133" s="4">
        <v>42248</v>
      </c>
      <c r="C133" s="1" t="s">
        <v>18</v>
      </c>
      <c r="D133" s="1" t="s">
        <v>3</v>
      </c>
      <c r="E133" s="6">
        <v>4555.7066528221258</v>
      </c>
      <c r="F133" s="6">
        <v>2819.9476383815781</v>
      </c>
      <c r="G133" s="1">
        <f t="shared" ref="G133:G195" si="2">MONTH(B133)</f>
        <v>9</v>
      </c>
    </row>
    <row r="134" spans="2:7" x14ac:dyDescent="0.2">
      <c r="B134" s="4">
        <v>42248</v>
      </c>
      <c r="C134" s="1" t="s">
        <v>18</v>
      </c>
      <c r="D134" s="1" t="s">
        <v>4</v>
      </c>
      <c r="E134" s="6">
        <v>5562.7575971301749</v>
      </c>
      <c r="F134" s="6">
        <v>2948.9548832016703</v>
      </c>
      <c r="G134" s="1">
        <f t="shared" si="2"/>
        <v>9</v>
      </c>
    </row>
    <row r="135" spans="2:7" x14ac:dyDescent="0.2">
      <c r="B135" s="4">
        <v>42248</v>
      </c>
      <c r="C135" s="1" t="s">
        <v>18</v>
      </c>
      <c r="D135" s="1" t="s">
        <v>5</v>
      </c>
      <c r="E135" s="6">
        <v>3980.2489703603837</v>
      </c>
      <c r="F135" s="6">
        <v>1849.4146283290984</v>
      </c>
      <c r="G135" s="1">
        <f t="shared" si="2"/>
        <v>9</v>
      </c>
    </row>
    <row r="136" spans="2:7" x14ac:dyDescent="0.2">
      <c r="B136" s="4">
        <v>42248</v>
      </c>
      <c r="C136" s="1" t="s">
        <v>18</v>
      </c>
      <c r="D136" s="1" t="s">
        <v>6</v>
      </c>
      <c r="E136" s="6">
        <v>2685.4691848214638</v>
      </c>
      <c r="F136" s="6">
        <v>1519.0220711188913</v>
      </c>
      <c r="G136" s="1">
        <f t="shared" si="2"/>
        <v>9</v>
      </c>
    </row>
    <row r="137" spans="2:7" x14ac:dyDescent="0.2">
      <c r="B137" s="4">
        <v>42248</v>
      </c>
      <c r="C137" s="1" t="s">
        <v>18</v>
      </c>
      <c r="D137" s="1" t="s">
        <v>7</v>
      </c>
      <c r="E137" s="6">
        <v>2685.4691848214638</v>
      </c>
      <c r="F137" s="6">
        <v>1475.6173081229601</v>
      </c>
      <c r="G137" s="1">
        <f t="shared" si="2"/>
        <v>9</v>
      </c>
    </row>
    <row r="138" spans="2:7" x14ac:dyDescent="0.2">
      <c r="B138" s="4">
        <v>42248</v>
      </c>
      <c r="C138" s="1" t="s">
        <v>18</v>
      </c>
      <c r="D138" s="1" t="s">
        <v>8</v>
      </c>
      <c r="E138" s="6">
        <v>1966.147081744286</v>
      </c>
      <c r="F138" s="6">
        <v>965.37862653185607</v>
      </c>
      <c r="G138" s="1">
        <f t="shared" si="2"/>
        <v>9</v>
      </c>
    </row>
    <row r="139" spans="2:7" x14ac:dyDescent="0.2">
      <c r="B139" s="4">
        <v>42248</v>
      </c>
      <c r="C139" s="1" t="s">
        <v>18</v>
      </c>
      <c r="D139" s="1" t="s">
        <v>9</v>
      </c>
      <c r="E139" s="6">
        <v>1438.6442061543555</v>
      </c>
      <c r="F139" s="6">
        <v>795.07077617994469</v>
      </c>
      <c r="G139" s="1">
        <f t="shared" si="2"/>
        <v>9</v>
      </c>
    </row>
    <row r="140" spans="2:7" x14ac:dyDescent="0.2">
      <c r="B140" s="4">
        <v>42248</v>
      </c>
      <c r="C140" s="1" t="s">
        <v>19</v>
      </c>
      <c r="D140" s="1" t="s">
        <v>10</v>
      </c>
      <c r="E140" s="6">
        <v>2445.6951504624044</v>
      </c>
      <c r="F140" s="6">
        <v>1513.0371045146255</v>
      </c>
      <c r="G140" s="1">
        <f t="shared" si="2"/>
        <v>9</v>
      </c>
    </row>
    <row r="141" spans="2:7" x14ac:dyDescent="0.2">
      <c r="B141" s="4">
        <v>42248</v>
      </c>
      <c r="C141" s="1" t="s">
        <v>19</v>
      </c>
      <c r="D141" s="1" t="s">
        <v>11</v>
      </c>
      <c r="E141" s="6">
        <v>1007.0509443080489</v>
      </c>
      <c r="F141" s="6">
        <v>599.85818310595278</v>
      </c>
      <c r="G141" s="1">
        <f t="shared" si="2"/>
        <v>9</v>
      </c>
    </row>
    <row r="142" spans="2:7" x14ac:dyDescent="0.2">
      <c r="B142" s="4">
        <v>42248</v>
      </c>
      <c r="C142" s="1" t="s">
        <v>19</v>
      </c>
      <c r="D142" s="1" t="s">
        <v>12</v>
      </c>
      <c r="E142" s="6">
        <v>2829.3336054368992</v>
      </c>
      <c r="F142" s="6">
        <v>1750.9196107880391</v>
      </c>
      <c r="G142" s="1">
        <f t="shared" si="2"/>
        <v>9</v>
      </c>
    </row>
    <row r="143" spans="2:7" x14ac:dyDescent="0.2">
      <c r="B143" s="4">
        <v>42248</v>
      </c>
      <c r="C143" s="1" t="s">
        <v>19</v>
      </c>
      <c r="D143" s="1" t="s">
        <v>13</v>
      </c>
      <c r="E143" s="6">
        <v>2157.9663092315332</v>
      </c>
      <c r="F143" s="6">
        <v>1274.7257866221396</v>
      </c>
      <c r="G143" s="1">
        <f t="shared" si="2"/>
        <v>9</v>
      </c>
    </row>
    <row r="144" spans="2:7" x14ac:dyDescent="0.2">
      <c r="B144" s="4">
        <v>42248</v>
      </c>
      <c r="C144" s="1" t="s">
        <v>20</v>
      </c>
      <c r="D144" s="1" t="s">
        <v>15</v>
      </c>
      <c r="E144" s="6">
        <v>2110.0115023597214</v>
      </c>
      <c r="F144" s="6">
        <v>913.41749254212255</v>
      </c>
      <c r="G144" s="1">
        <f t="shared" si="2"/>
        <v>9</v>
      </c>
    </row>
    <row r="145" spans="2:7" x14ac:dyDescent="0.2">
      <c r="B145" s="4">
        <v>42248</v>
      </c>
      <c r="C145" s="1" t="s">
        <v>20</v>
      </c>
      <c r="D145" s="1" t="s">
        <v>16</v>
      </c>
      <c r="E145" s="6">
        <v>3165.0172535395823</v>
      </c>
      <c r="F145" s="6">
        <v>1612.0434777470671</v>
      </c>
      <c r="G145" s="1">
        <f t="shared" si="2"/>
        <v>9</v>
      </c>
    </row>
    <row r="146" spans="2:7" x14ac:dyDescent="0.2">
      <c r="B146" s="4">
        <v>42248</v>
      </c>
      <c r="C146" s="1" t="s">
        <v>20</v>
      </c>
      <c r="D146" s="1" t="s">
        <v>17</v>
      </c>
      <c r="E146" s="6">
        <v>3404.7912878986413</v>
      </c>
      <c r="F146" s="6">
        <v>1673.3656385491558</v>
      </c>
      <c r="G146" s="1">
        <f t="shared" si="2"/>
        <v>9</v>
      </c>
    </row>
    <row r="147" spans="2:7" x14ac:dyDescent="0.2">
      <c r="B147" s="4">
        <v>42248</v>
      </c>
      <c r="C147" s="1" t="s">
        <v>20</v>
      </c>
      <c r="D147" s="1" t="s">
        <v>20</v>
      </c>
      <c r="E147" s="6">
        <v>3212.9720604113941</v>
      </c>
      <c r="F147" s="6">
        <v>1494.9093099688741</v>
      </c>
      <c r="G147" s="1">
        <f t="shared" si="2"/>
        <v>9</v>
      </c>
    </row>
    <row r="148" spans="2:7" x14ac:dyDescent="0.2">
      <c r="B148" s="4">
        <v>42278</v>
      </c>
      <c r="C148" s="1" t="s">
        <v>18</v>
      </c>
      <c r="D148" s="1" t="s">
        <v>2</v>
      </c>
      <c r="E148" s="6">
        <v>5174.8032095372164</v>
      </c>
      <c r="F148" s="14">
        <v>3125.0636582395255</v>
      </c>
      <c r="G148" s="1">
        <f t="shared" si="2"/>
        <v>10</v>
      </c>
    </row>
    <row r="149" spans="2:7" x14ac:dyDescent="0.2">
      <c r="B149" s="4">
        <v>42278</v>
      </c>
      <c r="C149" s="1" t="s">
        <v>18</v>
      </c>
      <c r="D149" s="1" t="s">
        <v>3</v>
      </c>
      <c r="E149" s="6">
        <v>4510.1495862939037</v>
      </c>
      <c r="F149" s="14">
        <v>2509.4472298139281</v>
      </c>
      <c r="G149" s="1">
        <f t="shared" si="2"/>
        <v>10</v>
      </c>
    </row>
    <row r="150" spans="2:7" x14ac:dyDescent="0.2">
      <c r="B150" s="4">
        <v>42278</v>
      </c>
      <c r="C150" s="1" t="s">
        <v>18</v>
      </c>
      <c r="D150" s="1" t="s">
        <v>4</v>
      </c>
      <c r="E150" s="6">
        <v>6456.6351972207485</v>
      </c>
      <c r="F150" s="14">
        <v>3102.2840795606253</v>
      </c>
      <c r="G150" s="1">
        <f t="shared" si="2"/>
        <v>10</v>
      </c>
    </row>
    <row r="151" spans="2:7" x14ac:dyDescent="0.2">
      <c r="B151" s="4">
        <v>42278</v>
      </c>
      <c r="C151" s="1" t="s">
        <v>18</v>
      </c>
      <c r="D151" s="1" t="s">
        <v>5</v>
      </c>
      <c r="E151" s="6">
        <v>2990.941304594905</v>
      </c>
      <c r="F151" s="14">
        <v>1377.6275648964131</v>
      </c>
      <c r="G151" s="1">
        <f t="shared" si="2"/>
        <v>10</v>
      </c>
    </row>
    <row r="152" spans="2:7" x14ac:dyDescent="0.2">
      <c r="B152" s="4">
        <v>42278</v>
      </c>
      <c r="C152" s="1" t="s">
        <v>18</v>
      </c>
      <c r="D152" s="1" t="s">
        <v>6</v>
      </c>
      <c r="E152" s="6">
        <v>2183.8619049423119</v>
      </c>
      <c r="F152" s="14">
        <v>1155.6997200954715</v>
      </c>
      <c r="G152" s="1">
        <f t="shared" si="2"/>
        <v>10</v>
      </c>
    </row>
    <row r="153" spans="2:7" x14ac:dyDescent="0.2">
      <c r="B153" s="4">
        <v>42278</v>
      </c>
      <c r="C153" s="1" t="s">
        <v>18</v>
      </c>
      <c r="D153" s="1" t="s">
        <v>7</v>
      </c>
      <c r="E153" s="6">
        <v>1709.1093169113742</v>
      </c>
      <c r="F153" s="14">
        <v>886.00226988685631</v>
      </c>
      <c r="G153" s="1">
        <f t="shared" si="2"/>
        <v>10</v>
      </c>
    </row>
    <row r="154" spans="2:7" x14ac:dyDescent="0.2">
      <c r="B154" s="4">
        <v>42278</v>
      </c>
      <c r="C154" s="1" t="s">
        <v>18</v>
      </c>
      <c r="D154" s="1" t="s">
        <v>8</v>
      </c>
      <c r="E154" s="6">
        <v>996.9804348649684</v>
      </c>
      <c r="F154" s="14">
        <v>471.0732554736976</v>
      </c>
      <c r="G154" s="1">
        <f t="shared" si="2"/>
        <v>10</v>
      </c>
    </row>
    <row r="155" spans="2:7" x14ac:dyDescent="0.2">
      <c r="B155" s="4">
        <v>42278</v>
      </c>
      <c r="C155" s="1" t="s">
        <v>18</v>
      </c>
      <c r="D155" s="1" t="s">
        <v>9</v>
      </c>
      <c r="E155" s="6">
        <v>1424.2577640928118</v>
      </c>
      <c r="F155" s="14">
        <v>829.08892963370772</v>
      </c>
      <c r="G155" s="1">
        <f t="shared" si="2"/>
        <v>10</v>
      </c>
    </row>
    <row r="156" spans="2:7" x14ac:dyDescent="0.2">
      <c r="B156" s="4">
        <v>42278</v>
      </c>
      <c r="C156" s="1" t="s">
        <v>19</v>
      </c>
      <c r="D156" s="1" t="s">
        <v>10</v>
      </c>
      <c r="E156" s="6">
        <v>2895.9907869887174</v>
      </c>
      <c r="F156" s="14">
        <v>1642.0267762226031</v>
      </c>
      <c r="G156" s="1">
        <f t="shared" si="2"/>
        <v>10</v>
      </c>
    </row>
    <row r="157" spans="2:7" x14ac:dyDescent="0.2">
      <c r="B157" s="4">
        <v>42278</v>
      </c>
      <c r="C157" s="1" t="s">
        <v>19</v>
      </c>
      <c r="D157" s="1" t="s">
        <v>11</v>
      </c>
      <c r="E157" s="6">
        <v>1329.3072464866245</v>
      </c>
      <c r="F157" s="14">
        <v>851.42129137468294</v>
      </c>
      <c r="G157" s="1">
        <f t="shared" si="2"/>
        <v>10</v>
      </c>
    </row>
    <row r="158" spans="2:7" x14ac:dyDescent="0.2">
      <c r="B158" s="4">
        <v>42278</v>
      </c>
      <c r="C158" s="1" t="s">
        <v>19</v>
      </c>
      <c r="D158" s="1" t="s">
        <v>12</v>
      </c>
      <c r="E158" s="6">
        <v>2801.0402693825299</v>
      </c>
      <c r="F158" s="14">
        <v>1555.9778696419958</v>
      </c>
      <c r="G158" s="1">
        <f t="shared" si="2"/>
        <v>10</v>
      </c>
    </row>
    <row r="159" spans="2:7" x14ac:dyDescent="0.2">
      <c r="B159" s="4">
        <v>42278</v>
      </c>
      <c r="C159" s="1" t="s">
        <v>19</v>
      </c>
      <c r="D159" s="1" t="s">
        <v>13</v>
      </c>
      <c r="E159" s="6">
        <v>2326.2876813515927</v>
      </c>
      <c r="F159" s="14">
        <v>1197.5728983598001</v>
      </c>
      <c r="G159" s="1">
        <f t="shared" si="2"/>
        <v>10</v>
      </c>
    </row>
    <row r="160" spans="2:7" x14ac:dyDescent="0.2">
      <c r="B160" s="4">
        <v>42278</v>
      </c>
      <c r="C160" s="1" t="s">
        <v>20</v>
      </c>
      <c r="D160" s="1" t="s">
        <v>15</v>
      </c>
      <c r="E160" s="6">
        <v>2326.2876813515927</v>
      </c>
      <c r="F160" s="14">
        <v>895.62075732036317</v>
      </c>
      <c r="G160" s="1">
        <f t="shared" si="2"/>
        <v>10</v>
      </c>
    </row>
    <row r="161" spans="2:7" x14ac:dyDescent="0.2">
      <c r="B161" s="4">
        <v>42278</v>
      </c>
      <c r="C161" s="1" t="s">
        <v>20</v>
      </c>
      <c r="D161" s="1" t="s">
        <v>16</v>
      </c>
      <c r="E161" s="6">
        <v>3798.0207042474985</v>
      </c>
      <c r="F161" s="14">
        <v>1637.7065276715214</v>
      </c>
      <c r="G161" s="1">
        <f t="shared" si="2"/>
        <v>10</v>
      </c>
    </row>
    <row r="162" spans="2:7" x14ac:dyDescent="0.2">
      <c r="B162" s="4">
        <v>42278</v>
      </c>
      <c r="C162" s="1" t="s">
        <v>20</v>
      </c>
      <c r="D162" s="1" t="s">
        <v>17</v>
      </c>
      <c r="E162" s="6">
        <v>3370.7433750196546</v>
      </c>
      <c r="F162" s="14">
        <v>1458.1835840335025</v>
      </c>
      <c r="G162" s="1">
        <f t="shared" si="2"/>
        <v>10</v>
      </c>
    </row>
    <row r="163" spans="2:7" x14ac:dyDescent="0.2">
      <c r="B163" s="4">
        <v>42278</v>
      </c>
      <c r="C163" s="1" t="s">
        <v>20</v>
      </c>
      <c r="D163" s="1" t="s">
        <v>20</v>
      </c>
      <c r="E163" s="6">
        <v>3180.8423398072805</v>
      </c>
      <c r="F163" s="14">
        <v>1290.149653025833</v>
      </c>
      <c r="G163" s="1">
        <f t="shared" si="2"/>
        <v>10</v>
      </c>
    </row>
    <row r="164" spans="2:7" x14ac:dyDescent="0.2">
      <c r="B164" s="4">
        <v>42309</v>
      </c>
      <c r="C164" s="1" t="s">
        <v>18</v>
      </c>
      <c r="D164" s="1" t="s">
        <v>2</v>
      </c>
      <c r="E164" s="6">
        <v>6335.0985346848274</v>
      </c>
      <c r="F164" s="14">
        <v>3527.6699695110847</v>
      </c>
      <c r="G164" s="1">
        <f t="shared" si="2"/>
        <v>11</v>
      </c>
    </row>
    <row r="165" spans="2:7" x14ac:dyDescent="0.2">
      <c r="B165" s="4">
        <v>42309</v>
      </c>
      <c r="C165" s="1" t="s">
        <v>18</v>
      </c>
      <c r="D165" s="1" t="s">
        <v>3</v>
      </c>
      <c r="E165" s="6">
        <v>5241.2685718615476</v>
      </c>
      <c r="F165" s="14">
        <v>3155.4203235905684</v>
      </c>
      <c r="G165" s="1">
        <f t="shared" si="2"/>
        <v>11</v>
      </c>
    </row>
    <row r="166" spans="2:7" x14ac:dyDescent="0.2">
      <c r="B166" s="4">
        <v>42309</v>
      </c>
      <c r="C166" s="1" t="s">
        <v>18</v>
      </c>
      <c r="D166" s="1" t="s">
        <v>4</v>
      </c>
      <c r="E166" s="6">
        <v>3919.5573667834178</v>
      </c>
      <c r="F166" s="14">
        <v>1901.3407721828864</v>
      </c>
      <c r="G166" s="1">
        <f t="shared" si="2"/>
        <v>11</v>
      </c>
    </row>
    <row r="167" spans="2:7" x14ac:dyDescent="0.2">
      <c r="B167" s="4">
        <v>42309</v>
      </c>
      <c r="C167" s="1" t="s">
        <v>18</v>
      </c>
      <c r="D167" s="1" t="s">
        <v>5</v>
      </c>
      <c r="E167" s="6">
        <v>3327.0661369208083</v>
      </c>
      <c r="F167" s="14">
        <v>1486.4793925724032</v>
      </c>
      <c r="G167" s="1">
        <f t="shared" si="2"/>
        <v>11</v>
      </c>
    </row>
    <row r="168" spans="2:7" x14ac:dyDescent="0.2">
      <c r="B168" s="4">
        <v>42309</v>
      </c>
      <c r="C168" s="1" t="s">
        <v>18</v>
      </c>
      <c r="D168" s="1" t="s">
        <v>6</v>
      </c>
      <c r="E168" s="6">
        <v>2552.2699132543189</v>
      </c>
      <c r="F168" s="14">
        <v>1258.2598014736861</v>
      </c>
      <c r="G168" s="1">
        <f t="shared" si="2"/>
        <v>11</v>
      </c>
    </row>
    <row r="169" spans="2:7" x14ac:dyDescent="0.2">
      <c r="B169" s="4">
        <v>42309</v>
      </c>
      <c r="C169" s="1" t="s">
        <v>18</v>
      </c>
      <c r="D169" s="1" t="s">
        <v>7</v>
      </c>
      <c r="E169" s="6">
        <v>1640.7449442349191</v>
      </c>
      <c r="F169" s="14">
        <v>850.30871156201283</v>
      </c>
      <c r="G169" s="1">
        <f t="shared" si="2"/>
        <v>11</v>
      </c>
    </row>
    <row r="170" spans="2:7" x14ac:dyDescent="0.2">
      <c r="B170" s="4">
        <v>42309</v>
      </c>
      <c r="C170" s="1" t="s">
        <v>18</v>
      </c>
      <c r="D170" s="1" t="s">
        <v>8</v>
      </c>
      <c r="E170" s="6">
        <v>957.10121747036965</v>
      </c>
      <c r="F170" s="14">
        <v>484.61544330689281</v>
      </c>
      <c r="G170" s="1">
        <f t="shared" si="2"/>
        <v>11</v>
      </c>
    </row>
    <row r="171" spans="2:7" x14ac:dyDescent="0.2">
      <c r="B171" s="4">
        <v>42309</v>
      </c>
      <c r="C171" s="1" t="s">
        <v>18</v>
      </c>
      <c r="D171" s="1" t="s">
        <v>9</v>
      </c>
      <c r="E171" s="6">
        <v>1367.2874535290991</v>
      </c>
      <c r="F171" s="14">
        <v>756.76266042241014</v>
      </c>
      <c r="G171" s="1">
        <f t="shared" si="2"/>
        <v>11</v>
      </c>
    </row>
    <row r="172" spans="2:7" x14ac:dyDescent="0.2">
      <c r="B172" s="4">
        <v>42309</v>
      </c>
      <c r="C172" s="1" t="s">
        <v>19</v>
      </c>
      <c r="D172" s="1" t="s">
        <v>10</v>
      </c>
      <c r="E172" s="6">
        <v>2780.1511555091688</v>
      </c>
      <c r="F172" s="14">
        <v>1607.0749883503549</v>
      </c>
      <c r="G172" s="1">
        <f t="shared" si="2"/>
        <v>11</v>
      </c>
    </row>
    <row r="173" spans="2:7" x14ac:dyDescent="0.2">
      <c r="B173" s="4">
        <v>42309</v>
      </c>
      <c r="C173" s="1" t="s">
        <v>19</v>
      </c>
      <c r="D173" s="1" t="s">
        <v>11</v>
      </c>
      <c r="E173" s="6">
        <v>2187.6599256465588</v>
      </c>
      <c r="F173" s="14">
        <v>1370.9773970269669</v>
      </c>
      <c r="G173" s="1">
        <f t="shared" si="2"/>
        <v>11</v>
      </c>
    </row>
    <row r="174" spans="2:7" x14ac:dyDescent="0.2">
      <c r="B174" s="4">
        <v>42309</v>
      </c>
      <c r="C174" s="1" t="s">
        <v>19</v>
      </c>
      <c r="D174" s="1" t="s">
        <v>12</v>
      </c>
      <c r="E174" s="6">
        <v>2688.9986586072287</v>
      </c>
      <c r="F174" s="14">
        <v>1539.0005328672169</v>
      </c>
      <c r="G174" s="1">
        <f t="shared" si="2"/>
        <v>11</v>
      </c>
    </row>
    <row r="175" spans="2:7" x14ac:dyDescent="0.2">
      <c r="B175" s="4">
        <v>42309</v>
      </c>
      <c r="C175" s="1" t="s">
        <v>19</v>
      </c>
      <c r="D175" s="1" t="s">
        <v>13</v>
      </c>
      <c r="E175" s="6">
        <v>2233.2361740975293</v>
      </c>
      <c r="F175" s="14">
        <v>1256.2754308857691</v>
      </c>
      <c r="G175" s="1">
        <f t="shared" si="2"/>
        <v>11</v>
      </c>
    </row>
    <row r="176" spans="2:7" x14ac:dyDescent="0.2">
      <c r="B176" s="4">
        <v>42309</v>
      </c>
      <c r="C176" s="1" t="s">
        <v>20</v>
      </c>
      <c r="D176" s="1" t="s">
        <v>15</v>
      </c>
      <c r="E176" s="6">
        <v>3144.7611431169285</v>
      </c>
      <c r="F176" s="14">
        <v>1348.8147218573445</v>
      </c>
      <c r="G176" s="1">
        <f t="shared" si="2"/>
        <v>11</v>
      </c>
    </row>
    <row r="177" spans="2:7" x14ac:dyDescent="0.2">
      <c r="B177" s="4">
        <v>42309</v>
      </c>
      <c r="C177" s="1" t="s">
        <v>20</v>
      </c>
      <c r="D177" s="1" t="s">
        <v>16</v>
      </c>
      <c r="E177" s="6">
        <v>2734.5749070581983</v>
      </c>
      <c r="F177" s="14">
        <v>1326.3819231907426</v>
      </c>
      <c r="G177" s="1">
        <f t="shared" si="2"/>
        <v>11</v>
      </c>
    </row>
    <row r="178" spans="2:7" x14ac:dyDescent="0.2">
      <c r="B178" s="4">
        <v>42309</v>
      </c>
      <c r="C178" s="1" t="s">
        <v>20</v>
      </c>
      <c r="D178" s="1" t="s">
        <v>17</v>
      </c>
      <c r="E178" s="6">
        <v>2324.3886709994686</v>
      </c>
      <c r="F178" s="14">
        <v>1087.8955565910298</v>
      </c>
      <c r="G178" s="1">
        <f t="shared" si="2"/>
        <v>11</v>
      </c>
    </row>
    <row r="179" spans="2:7" x14ac:dyDescent="0.2">
      <c r="B179" s="4">
        <v>42309</v>
      </c>
      <c r="C179" s="1" t="s">
        <v>20</v>
      </c>
      <c r="D179" s="1" t="s">
        <v>20</v>
      </c>
      <c r="E179" s="6">
        <v>2142.0836771955892</v>
      </c>
      <c r="F179" s="14">
        <v>921.74430938084436</v>
      </c>
      <c r="G179" s="1">
        <f t="shared" si="2"/>
        <v>11</v>
      </c>
    </row>
    <row r="180" spans="2:7" x14ac:dyDescent="0.2">
      <c r="B180" s="4">
        <v>42339</v>
      </c>
      <c r="C180" s="1" t="s">
        <v>18</v>
      </c>
      <c r="D180" s="1" t="s">
        <v>2</v>
      </c>
      <c r="E180" s="6">
        <v>5965.9309222319716</v>
      </c>
      <c r="F180" s="14">
        <v>3630.5117855577018</v>
      </c>
      <c r="G180" s="1">
        <f t="shared" si="2"/>
        <v>12</v>
      </c>
    </row>
    <row r="181" spans="2:7" x14ac:dyDescent="0.2">
      <c r="B181" s="4">
        <v>42339</v>
      </c>
      <c r="C181" s="1" t="s">
        <v>18</v>
      </c>
      <c r="D181" s="1" t="s">
        <v>3</v>
      </c>
      <c r="E181" s="6">
        <v>4762.7179631263634</v>
      </c>
      <c r="F181" s="14">
        <v>3160.8345375591989</v>
      </c>
      <c r="G181" s="1">
        <f t="shared" si="2"/>
        <v>12</v>
      </c>
    </row>
    <row r="182" spans="2:7" x14ac:dyDescent="0.2">
      <c r="B182" s="4">
        <v>42339</v>
      </c>
      <c r="C182" s="1" t="s">
        <v>18</v>
      </c>
      <c r="D182" s="1" t="s">
        <v>4</v>
      </c>
      <c r="E182" s="6">
        <v>5314.1905693831004</v>
      </c>
      <c r="F182" s="14">
        <v>2763.0067730550536</v>
      </c>
      <c r="G182" s="1">
        <f t="shared" si="2"/>
        <v>12</v>
      </c>
    </row>
    <row r="183" spans="2:7" x14ac:dyDescent="0.2">
      <c r="B183" s="4">
        <v>42339</v>
      </c>
      <c r="C183" s="1" t="s">
        <v>18</v>
      </c>
      <c r="D183" s="1" t="s">
        <v>5</v>
      </c>
      <c r="E183" s="6">
        <v>4161.1114835735598</v>
      </c>
      <c r="F183" s="14">
        <v>1857.630380842711</v>
      </c>
      <c r="G183" s="1">
        <f t="shared" si="2"/>
        <v>12</v>
      </c>
    </row>
    <row r="184" spans="2:7" x14ac:dyDescent="0.2">
      <c r="B184" s="4">
        <v>42339</v>
      </c>
      <c r="C184" s="1" t="s">
        <v>18</v>
      </c>
      <c r="D184" s="1" t="s">
        <v>6</v>
      </c>
      <c r="E184" s="6">
        <v>1804.8194386584114</v>
      </c>
      <c r="F184" s="14">
        <v>1020.8869933053431</v>
      </c>
      <c r="G184" s="1">
        <f t="shared" si="2"/>
        <v>12</v>
      </c>
    </row>
    <row r="185" spans="2:7" x14ac:dyDescent="0.2">
      <c r="B185" s="4">
        <v>42339</v>
      </c>
      <c r="C185" s="1" t="s">
        <v>18</v>
      </c>
      <c r="D185" s="1" t="s">
        <v>7</v>
      </c>
      <c r="E185" s="6">
        <v>802.1419727370718</v>
      </c>
      <c r="F185" s="14">
        <v>432.20417536480119</v>
      </c>
      <c r="G185" s="1">
        <f t="shared" si="2"/>
        <v>12</v>
      </c>
    </row>
    <row r="186" spans="2:7" x14ac:dyDescent="0.2">
      <c r="B186" s="4">
        <v>42339</v>
      </c>
      <c r="C186" s="1" t="s">
        <v>18</v>
      </c>
      <c r="D186" s="1" t="s">
        <v>8</v>
      </c>
      <c r="E186" s="6">
        <v>551.47260625673675</v>
      </c>
      <c r="F186" s="14">
        <v>257.49997016260198</v>
      </c>
      <c r="G186" s="1">
        <f t="shared" si="2"/>
        <v>12</v>
      </c>
    </row>
    <row r="187" spans="2:7" x14ac:dyDescent="0.2">
      <c r="B187" s="4">
        <v>42339</v>
      </c>
      <c r="C187" s="1" t="s">
        <v>18</v>
      </c>
      <c r="D187" s="1" t="s">
        <v>9</v>
      </c>
      <c r="E187" s="6">
        <v>752.00809944100467</v>
      </c>
      <c r="F187" s="14">
        <v>427.94393264333848</v>
      </c>
      <c r="G187" s="1">
        <f t="shared" si="2"/>
        <v>12</v>
      </c>
    </row>
    <row r="188" spans="2:7" x14ac:dyDescent="0.2">
      <c r="B188" s="4">
        <v>42339</v>
      </c>
      <c r="C188" s="1" t="s">
        <v>19</v>
      </c>
      <c r="D188" s="1" t="s">
        <v>10</v>
      </c>
      <c r="E188" s="6">
        <v>2055.4888051387466</v>
      </c>
      <c r="F188" s="14">
        <v>1259.4074477802305</v>
      </c>
      <c r="G188" s="1">
        <f t="shared" si="2"/>
        <v>12</v>
      </c>
    </row>
    <row r="189" spans="2:7" x14ac:dyDescent="0.2">
      <c r="B189" s="4">
        <v>42339</v>
      </c>
      <c r="C189" s="1" t="s">
        <v>19</v>
      </c>
      <c r="D189" s="1" t="s">
        <v>11</v>
      </c>
      <c r="E189" s="6">
        <v>2406.425918211215</v>
      </c>
      <c r="F189" s="14">
        <v>1448.034009461981</v>
      </c>
      <c r="G189" s="1">
        <f t="shared" si="2"/>
        <v>12</v>
      </c>
    </row>
    <row r="190" spans="2:7" x14ac:dyDescent="0.2">
      <c r="B190" s="4">
        <v>42339</v>
      </c>
      <c r="C190" s="1" t="s">
        <v>19</v>
      </c>
      <c r="D190" s="1" t="s">
        <v>12</v>
      </c>
      <c r="E190" s="6">
        <v>3960.5759903892917</v>
      </c>
      <c r="F190" s="14">
        <v>2332.0037818922497</v>
      </c>
      <c r="G190" s="1">
        <f t="shared" si="2"/>
        <v>12</v>
      </c>
    </row>
    <row r="191" spans="2:7" x14ac:dyDescent="0.2">
      <c r="B191" s="4">
        <v>42339</v>
      </c>
      <c r="C191" s="1" t="s">
        <v>19</v>
      </c>
      <c r="D191" s="1" t="s">
        <v>13</v>
      </c>
      <c r="E191" s="6">
        <v>2957.898524467952</v>
      </c>
      <c r="F191" s="14">
        <v>1781.8503754296369</v>
      </c>
      <c r="G191" s="1">
        <f t="shared" si="2"/>
        <v>12</v>
      </c>
    </row>
    <row r="192" spans="2:7" x14ac:dyDescent="0.2">
      <c r="B192" s="4">
        <v>42339</v>
      </c>
      <c r="C192" s="1" t="s">
        <v>20</v>
      </c>
      <c r="D192" s="1" t="s">
        <v>15</v>
      </c>
      <c r="E192" s="6">
        <v>4461.9147233499616</v>
      </c>
      <c r="F192" s="14">
        <v>1970.5703617106738</v>
      </c>
      <c r="G192" s="1">
        <f t="shared" si="2"/>
        <v>12</v>
      </c>
    </row>
    <row r="193" spans="2:7" x14ac:dyDescent="0.2">
      <c r="B193" s="4">
        <v>42339</v>
      </c>
      <c r="C193" s="1" t="s">
        <v>20</v>
      </c>
      <c r="D193" s="1" t="s">
        <v>16</v>
      </c>
      <c r="E193" s="6">
        <v>3459.2372574286223</v>
      </c>
      <c r="F193" s="14">
        <v>1761.8990394384348</v>
      </c>
      <c r="G193" s="1">
        <f t="shared" si="2"/>
        <v>12</v>
      </c>
    </row>
    <row r="194" spans="2:7" x14ac:dyDescent="0.2">
      <c r="B194" s="4">
        <v>42339</v>
      </c>
      <c r="C194" s="1" t="s">
        <v>20</v>
      </c>
      <c r="D194" s="1" t="s">
        <v>17</v>
      </c>
      <c r="E194" s="6">
        <v>3559.5050040207557</v>
      </c>
      <c r="F194" s="14">
        <v>1664.4808793218765</v>
      </c>
      <c r="G194" s="1">
        <f t="shared" si="2"/>
        <v>12</v>
      </c>
    </row>
    <row r="195" spans="2:7" x14ac:dyDescent="0.2">
      <c r="B195" s="4">
        <v>42339</v>
      </c>
      <c r="C195" s="1" t="s">
        <v>20</v>
      </c>
      <c r="D195" s="1" t="s">
        <v>20</v>
      </c>
      <c r="E195" s="6">
        <v>3158.4340176522201</v>
      </c>
      <c r="F195" s="14">
        <v>1544.5104646224395</v>
      </c>
      <c r="G195" s="1">
        <f t="shared" si="2"/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B10"/>
  <sheetViews>
    <sheetView workbookViewId="0"/>
  </sheetViews>
  <sheetFormatPr defaultRowHeight="14.25" x14ac:dyDescent="0.2"/>
  <cols>
    <col min="1" max="1" width="2" style="7" customWidth="1"/>
    <col min="2" max="16384" width="9.140625" style="7"/>
  </cols>
  <sheetData>
    <row r="10" spans="2:2" ht="37.5" x14ac:dyDescent="0.5">
      <c r="B10" s="1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8"/>
  <sheetViews>
    <sheetView topLeftCell="B1" workbookViewId="0">
      <selection activeCell="O6" sqref="O6"/>
    </sheetView>
  </sheetViews>
  <sheetFormatPr defaultRowHeight="12" outlineLevelCol="1" x14ac:dyDescent="0.2"/>
  <cols>
    <col min="1" max="1" width="2" style="1" customWidth="1"/>
    <col min="2" max="2" width="16.28515625" style="1" customWidth="1"/>
    <col min="3" max="14" width="10.28515625" style="1" bestFit="1" customWidth="1" outlineLevel="1"/>
    <col min="15" max="15" width="11.28515625" style="1" bestFit="1" customWidth="1"/>
    <col min="16" max="16384" width="9.140625" style="1"/>
  </cols>
  <sheetData>
    <row r="1" spans="2:15" ht="15.75" x14ac:dyDescent="0.25">
      <c r="B1" s="2" t="s">
        <v>25</v>
      </c>
    </row>
    <row r="3" spans="2:15" x14ac:dyDescent="0.2">
      <c r="B3" s="1" t="s">
        <v>30</v>
      </c>
    </row>
    <row r="4" spans="2:15" ht="12.75" thickBot="1" x14ac:dyDescent="0.25"/>
    <row r="5" spans="2:15" x14ac:dyDescent="0.2">
      <c r="B5" s="15" t="s">
        <v>37</v>
      </c>
      <c r="C5" s="15">
        <v>1</v>
      </c>
      <c r="D5" s="15">
        <v>2</v>
      </c>
      <c r="E5" s="15">
        <v>3</v>
      </c>
      <c r="F5" s="15">
        <v>4</v>
      </c>
      <c r="G5" s="15">
        <v>5</v>
      </c>
      <c r="H5" s="15">
        <v>6</v>
      </c>
      <c r="I5" s="15">
        <v>7</v>
      </c>
      <c r="J5" s="15">
        <v>8</v>
      </c>
      <c r="K5" s="15">
        <v>9</v>
      </c>
      <c r="L5" s="15">
        <v>10</v>
      </c>
      <c r="M5" s="15">
        <v>11</v>
      </c>
      <c r="N5" s="15">
        <v>12</v>
      </c>
      <c r="O5" s="23" t="s">
        <v>38</v>
      </c>
    </row>
    <row r="6" spans="2:15" x14ac:dyDescent="0.2">
      <c r="B6" s="17" t="s">
        <v>39</v>
      </c>
      <c r="C6" s="18">
        <f>SUMIF(Data!$G:$G,'Task 1'!C$5,Data!$E:$E)</f>
        <v>40000</v>
      </c>
      <c r="D6" s="18">
        <f>SUMIF(Data!$G:$G,'Task 1'!D$5,Data!$E:$E)</f>
        <v>44000</v>
      </c>
      <c r="E6" s="18">
        <f>SUMIF(Data!$G:$G,'Task 1'!E$5,Data!$E:$E)</f>
        <v>43120</v>
      </c>
      <c r="F6" s="18">
        <f>SUMIF(Data!$G:$G,'Task 1'!F$5,Data!$E:$E)</f>
        <v>41826.400000000001</v>
      </c>
      <c r="G6" s="18">
        <f>SUMIF(Data!$G:$G,'Task 1'!G$5,Data!$E:$E)</f>
        <v>38062.02399999999</v>
      </c>
      <c r="H6" s="18">
        <f>SUMIF(Data!$G:$G,'Task 1'!H$5,Data!$E:$E)</f>
        <v>40726.365680000003</v>
      </c>
      <c r="I6" s="18">
        <f>SUMIF(Data!$G:$G,'Task 1'!I$5,Data!$E:$E)</f>
        <v>42371.710853472003</v>
      </c>
      <c r="J6" s="18">
        <f>SUMIF(Data!$G:$G,'Task 1'!J$5,Data!$E:$E)</f>
        <v>43202.528713344014</v>
      </c>
      <c r="K6" s="18">
        <f>SUMIF(Data!$G:$G,'Task 1'!K$5,Data!$E:$E)</f>
        <v>47954.806871811852</v>
      </c>
      <c r="L6" s="18">
        <f>SUMIF(Data!$G:$G,'Task 1'!L$5,Data!$E:$E)</f>
        <v>47475.258803093726</v>
      </c>
      <c r="M6" s="18">
        <f>SUMIF(Data!$G:$G,'Task 1'!M$5,Data!$E:$E)</f>
        <v>45576.248450969972</v>
      </c>
      <c r="N6" s="21">
        <f>SUMIF(Data!$G:$G,'Task 1'!N$5,Data!$E:$E)</f>
        <v>50133.873296066973</v>
      </c>
      <c r="O6" s="24">
        <f>SUM(C6:N6)</f>
        <v>524449.21666875854</v>
      </c>
    </row>
    <row r="7" spans="2:15" x14ac:dyDescent="0.2">
      <c r="B7" s="17" t="s">
        <v>40</v>
      </c>
      <c r="C7" s="18">
        <f>SUMIF(Data!$G:$G,'Task 1'!C$5,Data!$F:$F)</f>
        <v>19552.48</v>
      </c>
      <c r="D7" s="18">
        <f>SUMIF(Data!$G:$G,'Task 1'!D$5,Data!$F:$F)</f>
        <v>21978.051040000002</v>
      </c>
      <c r="E7" s="18">
        <f>SUMIF(Data!$G:$G,'Task 1'!E$5,Data!$F:$F)</f>
        <v>21729.517854352005</v>
      </c>
      <c r="F7" s="18">
        <f>SUMIF(Data!$G:$G,'Task 1'!F$5,Data!$F:$F)</f>
        <v>21278.12091516213</v>
      </c>
      <c r="G7" s="18">
        <f>SUMIF(Data!$G:$G,'Task 1'!G$5,Data!$F:$F)</f>
        <v>19416.40747015956</v>
      </c>
      <c r="H7" s="18">
        <f>SUMIF(Data!$G:$G,'Task 1'!H$5,Data!$F:$F)</f>
        <v>21432.956402718137</v>
      </c>
      <c r="I7" s="18">
        <f>SUMIF(Data!$G:$G,'Task 1'!I$5,Data!$F:$F)</f>
        <v>22417.63459304985</v>
      </c>
      <c r="J7" s="18">
        <f>SUMIF(Data!$G:$G,'Task 1'!J$5,Data!$F:$F)</f>
        <v>23460.956474254621</v>
      </c>
      <c r="K7" s="18">
        <f>SUMIF(Data!$G:$G,'Task 1'!K$5,Data!$F:$F)</f>
        <v>25981.448685404252</v>
      </c>
      <c r="L7" s="18">
        <f>SUMIF(Data!$G:$G,'Task 1'!L$5,Data!$F:$F)</f>
        <v>23984.946065250533</v>
      </c>
      <c r="M7" s="18">
        <f>SUMIF(Data!$G:$G,'Task 1'!M$5,Data!$F:$F)</f>
        <v>23879.021934772212</v>
      </c>
      <c r="N7" s="21">
        <f>SUMIF(Data!$G:$G,'Task 1'!N$5,Data!$F:$F)</f>
        <v>27313.274908148269</v>
      </c>
      <c r="O7" s="24">
        <f>SUM(C7:N7)</f>
        <v>272424.81634327152</v>
      </c>
    </row>
    <row r="8" spans="2:15" ht="12.75" thickBot="1" x14ac:dyDescent="0.25">
      <c r="B8" s="19" t="s">
        <v>41</v>
      </c>
      <c r="C8" s="20">
        <f>C6-C7</f>
        <v>20447.52</v>
      </c>
      <c r="D8" s="20">
        <f t="shared" ref="D8:O8" si="0">D6-D7</f>
        <v>22021.948959999998</v>
      </c>
      <c r="E8" s="20">
        <f t="shared" si="0"/>
        <v>21390.482145647995</v>
      </c>
      <c r="F8" s="20">
        <f t="shared" si="0"/>
        <v>20548.279084837872</v>
      </c>
      <c r="G8" s="20">
        <f t="shared" si="0"/>
        <v>18645.61652984043</v>
      </c>
      <c r="H8" s="20">
        <f t="shared" si="0"/>
        <v>19293.409277281866</v>
      </c>
      <c r="I8" s="20">
        <f t="shared" si="0"/>
        <v>19954.076260422153</v>
      </c>
      <c r="J8" s="20">
        <f t="shared" si="0"/>
        <v>19741.572239089393</v>
      </c>
      <c r="K8" s="20">
        <f t="shared" si="0"/>
        <v>21973.3581864076</v>
      </c>
      <c r="L8" s="20">
        <f t="shared" si="0"/>
        <v>23490.312737843193</v>
      </c>
      <c r="M8" s="20">
        <f t="shared" si="0"/>
        <v>21697.226516197759</v>
      </c>
      <c r="N8" s="22">
        <f t="shared" si="0"/>
        <v>22820.598387918704</v>
      </c>
      <c r="O8" s="25">
        <f t="shared" si="0"/>
        <v>252024.40032548702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10"/>
  <sheetViews>
    <sheetView workbookViewId="0">
      <selection activeCell="B10" sqref="B10"/>
    </sheetView>
  </sheetViews>
  <sheetFormatPr defaultRowHeight="12" x14ac:dyDescent="0.2"/>
  <cols>
    <col min="1" max="1" width="2" style="1" customWidth="1"/>
    <col min="2" max="2" width="14.140625" style="1" customWidth="1"/>
    <col min="3" max="16384" width="9.140625" style="1"/>
  </cols>
  <sheetData>
    <row r="1" spans="2:15" ht="15.75" x14ac:dyDescent="0.25">
      <c r="B1" s="2" t="s">
        <v>26</v>
      </c>
    </row>
    <row r="3" spans="2:15" x14ac:dyDescent="0.2">
      <c r="B3" s="1" t="s">
        <v>28</v>
      </c>
    </row>
    <row r="4" spans="2:15" x14ac:dyDescent="0.2">
      <c r="B4" s="1" t="s">
        <v>34</v>
      </c>
    </row>
    <row r="6" spans="2:15" ht="12.75" thickBot="1" x14ac:dyDescent="0.25"/>
    <row r="7" spans="2:15" x14ac:dyDescent="0.2">
      <c r="B7" s="15" t="s">
        <v>37</v>
      </c>
      <c r="C7" s="15">
        <v>1</v>
      </c>
      <c r="D7" s="15">
        <v>2</v>
      </c>
      <c r="E7" s="15">
        <v>3</v>
      </c>
      <c r="F7" s="15">
        <v>4</v>
      </c>
      <c r="G7" s="15">
        <v>5</v>
      </c>
      <c r="H7" s="15">
        <v>6</v>
      </c>
      <c r="I7" s="15">
        <v>7</v>
      </c>
      <c r="J7" s="15">
        <v>8</v>
      </c>
      <c r="K7" s="15">
        <v>9</v>
      </c>
      <c r="L7" s="15">
        <v>10</v>
      </c>
      <c r="M7" s="15">
        <v>11</v>
      </c>
      <c r="N7" s="15">
        <v>12</v>
      </c>
      <c r="O7" s="23" t="s">
        <v>38</v>
      </c>
    </row>
    <row r="8" spans="2:15" x14ac:dyDescent="0.2">
      <c r="B8" s="17" t="s">
        <v>39</v>
      </c>
      <c r="C8" s="18">
        <f>SUMIF(Data!$G:$G,'Task 1'!C$5,Data!$E:$E)</f>
        <v>40000</v>
      </c>
      <c r="D8" s="18">
        <f>SUMIF(Data!$G:$G,'Task 1'!D$5,Data!$E:$E)</f>
        <v>44000</v>
      </c>
      <c r="E8" s="18">
        <f>SUMIF(Data!$G:$G,'Task 1'!E$5,Data!$E:$E)</f>
        <v>43120</v>
      </c>
      <c r="F8" s="18">
        <f>SUMIF(Data!$G:$G,'Task 1'!F$5,Data!$E:$E)</f>
        <v>41826.400000000001</v>
      </c>
      <c r="G8" s="18">
        <f>SUMIF(Data!$G:$G,'Task 1'!G$5,Data!$E:$E)</f>
        <v>38062.02399999999</v>
      </c>
      <c r="H8" s="18">
        <f>SUMIF(Data!$G:$G,'Task 1'!H$5,Data!$E:$E)</f>
        <v>40726.365680000003</v>
      </c>
      <c r="I8" s="18">
        <f>SUMIF(Data!$G:$G,'Task 1'!I$5,Data!$E:$E)</f>
        <v>42371.710853472003</v>
      </c>
      <c r="J8" s="18">
        <f>SUMIF(Data!$G:$G,'Task 1'!J$5,Data!$E:$E)</f>
        <v>43202.528713344014</v>
      </c>
      <c r="K8" s="18">
        <f>SUMIF(Data!$G:$G,'Task 1'!K$5,Data!$E:$E)</f>
        <v>47954.806871811852</v>
      </c>
      <c r="L8" s="18">
        <f>SUMIF(Data!$G:$G,'Task 1'!L$5,Data!$E:$E)</f>
        <v>47475.258803093726</v>
      </c>
      <c r="M8" s="18">
        <f>SUMIF(Data!$G:$G,'Task 1'!M$5,Data!$E:$E)</f>
        <v>45576.248450969972</v>
      </c>
      <c r="N8" s="21">
        <f>SUMIF(Data!$G:$G,'Task 1'!N$5,Data!$E:$E)</f>
        <v>50133.873296066973</v>
      </c>
      <c r="O8" s="24">
        <f>SUM(C8:N8)</f>
        <v>524449.21666875854</v>
      </c>
    </row>
    <row r="9" spans="2:15" x14ac:dyDescent="0.2">
      <c r="B9" s="17" t="s">
        <v>40</v>
      </c>
      <c r="C9" s="18">
        <f>SUMIF(Data!$G:$G,'Task 1'!C$5,Data!$F:$F)</f>
        <v>19552.48</v>
      </c>
      <c r="D9" s="18">
        <f>SUMIF(Data!$G:$G,'Task 1'!D$5,Data!$F:$F)</f>
        <v>21978.051040000002</v>
      </c>
      <c r="E9" s="18">
        <f>SUMIF(Data!$G:$G,'Task 1'!E$5,Data!$F:$F)</f>
        <v>21729.517854352005</v>
      </c>
      <c r="F9" s="18">
        <f>SUMIF(Data!$G:$G,'Task 1'!F$5,Data!$F:$F)</f>
        <v>21278.12091516213</v>
      </c>
      <c r="G9" s="18">
        <f>SUMIF(Data!$G:$G,'Task 1'!G$5,Data!$F:$F)</f>
        <v>19416.40747015956</v>
      </c>
      <c r="H9" s="18">
        <f>SUMIF(Data!$G:$G,'Task 1'!H$5,Data!$F:$F)</f>
        <v>21432.956402718137</v>
      </c>
      <c r="I9" s="18">
        <f>SUMIF(Data!$G:$G,'Task 1'!I$5,Data!$F:$F)</f>
        <v>22417.63459304985</v>
      </c>
      <c r="J9" s="18">
        <f>SUMIF(Data!$G:$G,'Task 1'!J$5,Data!$F:$F)</f>
        <v>23460.956474254621</v>
      </c>
      <c r="K9" s="18">
        <f>SUMIF(Data!$G:$G,'Task 1'!K$5,Data!$F:$F)</f>
        <v>25981.448685404252</v>
      </c>
      <c r="L9" s="18">
        <f>SUMIF(Data!$G:$G,'Task 1'!L$5,Data!$F:$F)</f>
        <v>23984.946065250533</v>
      </c>
      <c r="M9" s="18">
        <f>SUMIF(Data!$G:$G,'Task 1'!M$5,Data!$F:$F)</f>
        <v>23879.021934772212</v>
      </c>
      <c r="N9" s="21">
        <f>SUMIF(Data!$G:$G,'Task 1'!N$5,Data!$F:$F)</f>
        <v>27313.274908148269</v>
      </c>
      <c r="O9" s="24">
        <f>SUM(C9:N9)</f>
        <v>272424.81634327152</v>
      </c>
    </row>
    <row r="10" spans="2:15" ht="12.75" thickBot="1" x14ac:dyDescent="0.25">
      <c r="B10" s="19" t="s">
        <v>41</v>
      </c>
      <c r="C10" s="20">
        <f>C8-C9</f>
        <v>20447.52</v>
      </c>
      <c r="D10" s="20">
        <f t="shared" ref="D10:O10" si="0">D8-D9</f>
        <v>22021.948959999998</v>
      </c>
      <c r="E10" s="20">
        <f t="shared" si="0"/>
        <v>21390.482145647995</v>
      </c>
      <c r="F10" s="20">
        <f t="shared" si="0"/>
        <v>20548.279084837872</v>
      </c>
      <c r="G10" s="20">
        <f t="shared" si="0"/>
        <v>18645.61652984043</v>
      </c>
      <c r="H10" s="20">
        <f t="shared" si="0"/>
        <v>19293.409277281866</v>
      </c>
      <c r="I10" s="20">
        <f t="shared" si="0"/>
        <v>19954.076260422153</v>
      </c>
      <c r="J10" s="20">
        <f t="shared" si="0"/>
        <v>19741.572239089393</v>
      </c>
      <c r="K10" s="20">
        <f t="shared" si="0"/>
        <v>21973.3581864076</v>
      </c>
      <c r="L10" s="20">
        <f t="shared" si="0"/>
        <v>23490.312737843193</v>
      </c>
      <c r="M10" s="20">
        <f t="shared" si="0"/>
        <v>21697.226516197759</v>
      </c>
      <c r="N10" s="22">
        <f t="shared" si="0"/>
        <v>22820.598387918704</v>
      </c>
      <c r="O10" s="25">
        <f t="shared" si="0"/>
        <v>252024.40032548702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196"/>
  <sheetViews>
    <sheetView tabSelected="1" workbookViewId="0">
      <selection activeCell="S37" sqref="S37"/>
    </sheetView>
  </sheetViews>
  <sheetFormatPr defaultRowHeight="12" x14ac:dyDescent="0.2"/>
  <cols>
    <col min="1" max="1" width="2" style="1" customWidth="1"/>
    <col min="2" max="2" width="9.140625" style="1"/>
    <col min="3" max="3" width="12.140625" style="1" bestFit="1" customWidth="1"/>
    <col min="4" max="15" width="9.140625" style="1"/>
    <col min="16" max="16" width="12" style="1" bestFit="1" customWidth="1"/>
    <col min="17" max="19" width="9.140625" style="1"/>
    <col min="20" max="20" width="14.7109375" style="1" customWidth="1"/>
    <col min="21" max="16384" width="9.140625" style="1"/>
  </cols>
  <sheetData>
    <row r="1" spans="2:20" ht="15.75" x14ac:dyDescent="0.25">
      <c r="B1" s="2" t="s">
        <v>27</v>
      </c>
    </row>
    <row r="3" spans="2:20" x14ac:dyDescent="0.2">
      <c r="B3" s="1" t="s">
        <v>36</v>
      </c>
    </row>
    <row r="4" spans="2:20" x14ac:dyDescent="0.2">
      <c r="B4" s="1" t="s">
        <v>31</v>
      </c>
    </row>
    <row r="6" spans="2:20" x14ac:dyDescent="0.2">
      <c r="C6" s="16"/>
      <c r="D6" s="16">
        <v>1</v>
      </c>
      <c r="E6" s="16">
        <v>2</v>
      </c>
      <c r="F6" s="16">
        <v>3</v>
      </c>
      <c r="G6" s="16">
        <v>4</v>
      </c>
      <c r="H6" s="16">
        <v>5</v>
      </c>
      <c r="I6" s="16">
        <v>6</v>
      </c>
      <c r="J6" s="16">
        <v>7</v>
      </c>
      <c r="K6" s="16">
        <v>8</v>
      </c>
      <c r="L6" s="16">
        <v>9</v>
      </c>
      <c r="M6" s="16">
        <v>10</v>
      </c>
      <c r="N6" s="16">
        <v>11</v>
      </c>
      <c r="O6" s="16">
        <v>12</v>
      </c>
      <c r="P6" s="26" t="s">
        <v>42</v>
      </c>
    </row>
    <row r="7" spans="2:20" x14ac:dyDescent="0.2">
      <c r="C7" s="16" t="s">
        <v>18</v>
      </c>
      <c r="D7" s="27">
        <f>SUMIFS(Data!$E:$E,Data!$G:$G,'Task 3'!D$6,Data!$C:$C,'Task 3'!$C7)/SUMIFS(Data!$E$4:$E$195,Data!$G$4:$G$195,'Task 3'!D$6)</f>
        <v>0.61899999999999999</v>
      </c>
      <c r="E7" s="27">
        <f>SUMIFS(Data!$E:$E,Data!$G:$G,'Task 3'!E$6,Data!$C:$C,'Task 3'!$C7)/SUMIFS(Data!$E$4:$E$195,Data!$G$4:$G$195,'Task 3'!E$6)</f>
        <v>0.55900000000000005</v>
      </c>
      <c r="F7" s="27">
        <f>SUMIFS(Data!$E:$E,Data!$G:$G,'Task 3'!F$6,Data!$C:$C,'Task 3'!$C7)/SUMIFS(Data!$E$4:$E$195,Data!$G$4:$G$195,'Task 3'!F$6)</f>
        <v>0.59900000000000009</v>
      </c>
      <c r="G7" s="27">
        <f>SUMIFS(Data!$E:$E,Data!$G:$G,'Task 3'!G$6,Data!$C:$C,'Task 3'!$C7)/SUMIFS(Data!$E$4:$E$195,Data!$G$4:$G$195,'Task 3'!G$6)</f>
        <v>0.52900000000000003</v>
      </c>
      <c r="H7" s="27">
        <f>SUMIFS(Data!$E:$E,Data!$G:$G,'Task 3'!H$6,Data!$C:$C,'Task 3'!$C7)/SUMIFS(Data!$E$4:$E$195,Data!$G$4:$G$195,'Task 3'!H$6)</f>
        <v>0.51600000000000013</v>
      </c>
      <c r="I7" s="27">
        <f>SUMIFS(Data!$E:$E,Data!$G:$G,'Task 3'!I$6,Data!$C:$C,'Task 3'!$C7)/SUMIFS(Data!$E$4:$E$195,Data!$G$4:$G$195,'Task 3'!I$6)</f>
        <v>0.56600000000000006</v>
      </c>
      <c r="J7" s="27">
        <f>SUMIFS(Data!$E:$E,Data!$G:$G,'Task 3'!J$6,Data!$C:$C,'Task 3'!$C7)/SUMIFS(Data!$E$4:$E$195,Data!$G$4:$G$195,'Task 3'!J$6)</f>
        <v>0.60392156862745094</v>
      </c>
      <c r="K7" s="27">
        <f>SUMIFS(Data!$E:$E,Data!$G:$G,'Task 3'!K$6,Data!$C:$C,'Task 3'!$C7)/SUMIFS(Data!$E$4:$E$195,Data!$G$4:$G$195,'Task 3'!K$6)</f>
        <v>0.66600000000000004</v>
      </c>
      <c r="L7" s="27">
        <f>SUMIFS(Data!$E:$E,Data!$G:$G,'Task 3'!L$6,Data!$C:$C,'Task 3'!$C7)/SUMIFS(Data!$E$4:$E$195,Data!$G$4:$G$195,'Task 3'!L$6)</f>
        <v>0.57600000000000007</v>
      </c>
      <c r="M7" s="27">
        <f>SUMIFS(Data!$E:$E,Data!$G:$G,'Task 3'!M$6,Data!$C:$C,'Task 3'!$C7)/SUMIFS(Data!$E$4:$E$195,Data!$G$4:$G$195,'Task 3'!M$6)</f>
        <v>0.53599999999999992</v>
      </c>
      <c r="N7" s="27">
        <f>SUMIFS(Data!$E:$E,Data!$G:$G,'Task 3'!N$6,Data!$C:$C,'Task 3'!$C7)/SUMIFS(Data!$E$4:$E$195,Data!$G$4:$G$195,'Task 3'!N$6)</f>
        <v>0.55600000000000005</v>
      </c>
      <c r="O7" s="27">
        <f>SUMIFS(Data!$E:$E,Data!$G:$G,'Task 3'!O$6,Data!$C:$C,'Task 3'!$C7)/SUMIFS(Data!$E$4:$E$195,Data!$G$4:$G$195,'Task 3'!O$6)</f>
        <v>0.48100000000000009</v>
      </c>
      <c r="P7" s="27">
        <f>SUMIFS(Data!$E:$E,Data!$C:$C,'Task 3'!C7)/SUM(Data!$E$4:$E$195)</f>
        <v>0.56609435651861795</v>
      </c>
    </row>
    <row r="8" spans="2:20" ht="15" x14ac:dyDescent="0.25">
      <c r="C8" s="16" t="s">
        <v>19</v>
      </c>
      <c r="D8" s="27">
        <f>SUMIFS(Data!$E:$E,Data!$G:$G,'Task 3'!D$6,Data!$C:$C,'Task 3'!$C8)/SUMIFS(Data!$E$4:$E$195,Data!$G$4:$G$195,'Task 3'!D$6)</f>
        <v>0.113</v>
      </c>
      <c r="E8" s="27">
        <f>SUMIFS(Data!$E:$E,Data!$G:$G,'Task 3'!E$6,Data!$C:$C,'Task 3'!$C8)/SUMIFS(Data!$E$4:$E$195,Data!$G$4:$G$195,'Task 3'!E$6)</f>
        <v>0.13300000000000001</v>
      </c>
      <c r="F8" s="27">
        <f>SUMIFS(Data!$E:$E,Data!$G:$G,'Task 3'!F$6,Data!$C:$C,'Task 3'!$C8)/SUMIFS(Data!$E$4:$E$195,Data!$G$4:$G$195,'Task 3'!F$6)</f>
        <v>0.113</v>
      </c>
      <c r="G8" s="27">
        <f>SUMIFS(Data!$E:$E,Data!$G:$G,'Task 3'!G$6,Data!$C:$C,'Task 3'!$C8)/SUMIFS(Data!$E$4:$E$195,Data!$G$4:$G$195,'Task 3'!G$6)</f>
        <v>0.16300000000000001</v>
      </c>
      <c r="H8" s="27">
        <f>SUMIFS(Data!$E:$E,Data!$G:$G,'Task 3'!H$6,Data!$C:$C,'Task 3'!$C8)/SUMIFS(Data!$E$4:$E$195,Data!$G$4:$G$195,'Task 3'!H$6)</f>
        <v>0.16600000000000006</v>
      </c>
      <c r="I8" s="27">
        <f>SUMIFS(Data!$E:$E,Data!$G:$G,'Task 3'!I$6,Data!$C:$C,'Task 3'!$C8)/SUMIFS(Data!$E$4:$E$195,Data!$G$4:$G$195,'Task 3'!I$6)</f>
        <v>0.156</v>
      </c>
      <c r="J8" s="27">
        <f>SUMIFS(Data!$E:$E,Data!$G:$G,'Task 3'!J$6,Data!$C:$C,'Task 3'!$C8)/SUMIFS(Data!$E$4:$E$195,Data!$G$4:$G$195,'Task 3'!J$6)</f>
        <v>0.1235294117647059</v>
      </c>
      <c r="K8" s="27">
        <f>SUMIFS(Data!$E:$E,Data!$G:$G,'Task 3'!K$6,Data!$C:$C,'Task 3'!$C8)/SUMIFS(Data!$E$4:$E$195,Data!$G$4:$G$195,'Task 3'!K$6)</f>
        <v>0.11599999999999999</v>
      </c>
      <c r="L8" s="27">
        <f>SUMIFS(Data!$E:$E,Data!$G:$G,'Task 3'!L$6,Data!$C:$C,'Task 3'!$C8)/SUMIFS(Data!$E$4:$E$195,Data!$G$4:$G$195,'Task 3'!L$6)</f>
        <v>0.17599999999999999</v>
      </c>
      <c r="M8" s="27">
        <f>SUMIFS(Data!$E:$E,Data!$G:$G,'Task 3'!M$6,Data!$C:$C,'Task 3'!$C8)/SUMIFS(Data!$E$4:$E$195,Data!$G$4:$G$195,'Task 3'!M$6)</f>
        <v>0.19700000000000001</v>
      </c>
      <c r="N8" s="27">
        <f>SUMIFS(Data!$E:$E,Data!$G:$G,'Task 3'!N$6,Data!$C:$C,'Task 3'!$C8)/SUMIFS(Data!$E$4:$E$195,Data!$G$4:$G$195,'Task 3'!N$6)</f>
        <v>0.21700000000000003</v>
      </c>
      <c r="O8" s="27">
        <f>SUMIFS(Data!$E:$E,Data!$G:$G,'Task 3'!O$6,Data!$C:$C,'Task 3'!$C8)/SUMIFS(Data!$E$4:$E$195,Data!$G$4:$G$195,'Task 3'!O$6)</f>
        <v>0.22700000000000004</v>
      </c>
      <c r="P8" s="27">
        <f>SUMIFS(Data!$E:$E,Data!$C:$C,'Task 3'!C8)/SUM(Data!$E$4:$E$195)</f>
        <v>0.1602493102336327</v>
      </c>
      <c r="T8"/>
    </row>
    <row r="9" spans="2:20" ht="15" x14ac:dyDescent="0.25">
      <c r="C9" s="16" t="s">
        <v>20</v>
      </c>
      <c r="D9" s="27">
        <f>SUMIFS(Data!$E:$E,Data!$G:$G,'Task 3'!D$6,Data!$C:$C,'Task 3'!$C9)/SUMIFS(Data!$E$4:$E$195,Data!$G$4:$G$195,'Task 3'!D$6)</f>
        <v>0.26800000000000002</v>
      </c>
      <c r="E9" s="27">
        <f>SUMIFS(Data!$E:$E,Data!$G:$G,'Task 3'!E$6,Data!$C:$C,'Task 3'!$C9)/SUMIFS(Data!$E$4:$E$195,Data!$G$4:$G$195,'Task 3'!E$6)</f>
        <v>0.308</v>
      </c>
      <c r="F9" s="27">
        <f>SUMIFS(Data!$E:$E,Data!$G:$G,'Task 3'!F$6,Data!$C:$C,'Task 3'!$C9)/SUMIFS(Data!$E$4:$E$195,Data!$G$4:$G$195,'Task 3'!F$6)</f>
        <v>0.28800000000000003</v>
      </c>
      <c r="G9" s="27">
        <f>SUMIFS(Data!$E:$E,Data!$G:$G,'Task 3'!G$6,Data!$C:$C,'Task 3'!$C9)/SUMIFS(Data!$E$4:$E$195,Data!$G$4:$G$195,'Task 3'!G$6)</f>
        <v>0.308</v>
      </c>
      <c r="H9" s="27">
        <f>SUMIFS(Data!$E:$E,Data!$G:$G,'Task 3'!H$6,Data!$C:$C,'Task 3'!$C9)/SUMIFS(Data!$E$4:$E$195,Data!$G$4:$G$195,'Task 3'!H$6)</f>
        <v>0.31800000000000006</v>
      </c>
      <c r="I9" s="27">
        <f>SUMIFS(Data!$E:$E,Data!$G:$G,'Task 3'!I$6,Data!$C:$C,'Task 3'!$C9)/SUMIFS(Data!$E$4:$E$195,Data!$G$4:$G$195,'Task 3'!I$6)</f>
        <v>0.27800000000000002</v>
      </c>
      <c r="J9" s="27">
        <f>SUMIFS(Data!$E:$E,Data!$G:$G,'Task 3'!J$6,Data!$C:$C,'Task 3'!$C9)/SUMIFS(Data!$E$4:$E$195,Data!$G$4:$G$195,'Task 3'!J$6)</f>
        <v>0.27254901960784311</v>
      </c>
      <c r="K9" s="27">
        <f>SUMIFS(Data!$E:$E,Data!$G:$G,'Task 3'!K$6,Data!$C:$C,'Task 3'!$C9)/SUMIFS(Data!$E$4:$E$195,Data!$G$4:$G$195,'Task 3'!K$6)</f>
        <v>0.218</v>
      </c>
      <c r="L9" s="27">
        <f>SUMIFS(Data!$E:$E,Data!$G:$G,'Task 3'!L$6,Data!$C:$C,'Task 3'!$C9)/SUMIFS(Data!$E$4:$E$195,Data!$G$4:$G$195,'Task 3'!L$6)</f>
        <v>0.24799999999999997</v>
      </c>
      <c r="M9" s="27">
        <f>SUMIFS(Data!$E:$E,Data!$G:$G,'Task 3'!M$6,Data!$C:$C,'Task 3'!$C9)/SUMIFS(Data!$E$4:$E$195,Data!$G$4:$G$195,'Task 3'!M$6)</f>
        <v>0.26700000000000007</v>
      </c>
      <c r="N9" s="27">
        <f>SUMIFS(Data!$E:$E,Data!$G:$G,'Task 3'!N$6,Data!$C:$C,'Task 3'!$C9)/SUMIFS(Data!$E$4:$E$195,Data!$G$4:$G$195,'Task 3'!N$6)</f>
        <v>0.22700000000000004</v>
      </c>
      <c r="O9" s="27">
        <f>SUMIFS(Data!$E:$E,Data!$G:$G,'Task 3'!O$6,Data!$C:$C,'Task 3'!$C9)/SUMIFS(Data!$E$4:$E$195,Data!$G$4:$G$195,'Task 3'!O$6)</f>
        <v>0.29200000000000009</v>
      </c>
      <c r="P9" s="27">
        <f>SUMIFS(Data!$E:$E,Data!$C:$C,'Task 3'!C9)/SUM(Data!$E$4:$E$195)</f>
        <v>0.27365633324774929</v>
      </c>
      <c r="T9"/>
    </row>
    <row r="10" spans="2:20" ht="15" x14ac:dyDescent="0.25">
      <c r="T10"/>
    </row>
    <row r="11" spans="2:20" ht="15" x14ac:dyDescent="0.25">
      <c r="T11"/>
    </row>
    <row r="12" spans="2:20" ht="15" x14ac:dyDescent="0.25">
      <c r="T12"/>
    </row>
    <row r="13" spans="2:20" ht="15" x14ac:dyDescent="0.25">
      <c r="T13"/>
    </row>
    <row r="14" spans="2:20" ht="15" x14ac:dyDescent="0.25">
      <c r="T14"/>
    </row>
    <row r="15" spans="2:20" ht="15" x14ac:dyDescent="0.25">
      <c r="T15"/>
    </row>
    <row r="16" spans="2:20" ht="15" x14ac:dyDescent="0.25">
      <c r="T16"/>
    </row>
    <row r="17" spans="20:20" ht="15" x14ac:dyDescent="0.25">
      <c r="T17"/>
    </row>
    <row r="18" spans="20:20" ht="15" x14ac:dyDescent="0.25">
      <c r="T18"/>
    </row>
    <row r="19" spans="20:20" ht="15" x14ac:dyDescent="0.25">
      <c r="T19"/>
    </row>
    <row r="20" spans="20:20" ht="15" x14ac:dyDescent="0.25">
      <c r="T20"/>
    </row>
    <row r="21" spans="20:20" ht="15" x14ac:dyDescent="0.25">
      <c r="T21"/>
    </row>
    <row r="22" spans="20:20" ht="15" x14ac:dyDescent="0.25">
      <c r="T22"/>
    </row>
    <row r="23" spans="20:20" ht="15" x14ac:dyDescent="0.25">
      <c r="T23"/>
    </row>
    <row r="24" spans="20:20" ht="15" x14ac:dyDescent="0.25">
      <c r="T24"/>
    </row>
    <row r="25" spans="20:20" ht="15" x14ac:dyDescent="0.25">
      <c r="T25"/>
    </row>
    <row r="26" spans="20:20" ht="15" x14ac:dyDescent="0.25">
      <c r="T26"/>
    </row>
    <row r="27" spans="20:20" ht="15" x14ac:dyDescent="0.25">
      <c r="T27"/>
    </row>
    <row r="28" spans="20:20" ht="15" x14ac:dyDescent="0.25">
      <c r="T28"/>
    </row>
    <row r="29" spans="20:20" ht="15" x14ac:dyDescent="0.25">
      <c r="T29"/>
    </row>
    <row r="30" spans="20:20" ht="15" x14ac:dyDescent="0.25">
      <c r="T30"/>
    </row>
    <row r="31" spans="20:20" ht="15" x14ac:dyDescent="0.25">
      <c r="T31"/>
    </row>
    <row r="32" spans="20:20" ht="15" x14ac:dyDescent="0.25">
      <c r="T32"/>
    </row>
    <row r="33" spans="20:20" ht="15" x14ac:dyDescent="0.25">
      <c r="T33"/>
    </row>
    <row r="34" spans="20:20" ht="15" x14ac:dyDescent="0.25">
      <c r="T34"/>
    </row>
    <row r="35" spans="20:20" ht="15" x14ac:dyDescent="0.25">
      <c r="T35"/>
    </row>
    <row r="36" spans="20:20" ht="15" x14ac:dyDescent="0.25">
      <c r="T36"/>
    </row>
    <row r="37" spans="20:20" ht="15" x14ac:dyDescent="0.25">
      <c r="T37"/>
    </row>
    <row r="38" spans="20:20" ht="15" x14ac:dyDescent="0.25">
      <c r="T38"/>
    </row>
    <row r="39" spans="20:20" ht="15" x14ac:dyDescent="0.25">
      <c r="T39"/>
    </row>
    <row r="40" spans="20:20" ht="15" x14ac:dyDescent="0.25">
      <c r="T40"/>
    </row>
    <row r="41" spans="20:20" ht="15" x14ac:dyDescent="0.25">
      <c r="T41"/>
    </row>
    <row r="42" spans="20:20" ht="15" x14ac:dyDescent="0.25">
      <c r="T42"/>
    </row>
    <row r="43" spans="20:20" ht="15" x14ac:dyDescent="0.25">
      <c r="T43"/>
    </row>
    <row r="44" spans="20:20" ht="15" x14ac:dyDescent="0.25">
      <c r="T44"/>
    </row>
    <row r="45" spans="20:20" ht="15" x14ac:dyDescent="0.25">
      <c r="T45"/>
    </row>
    <row r="46" spans="20:20" ht="15" x14ac:dyDescent="0.25">
      <c r="T46"/>
    </row>
    <row r="47" spans="20:20" ht="15" x14ac:dyDescent="0.25">
      <c r="T47"/>
    </row>
    <row r="48" spans="20:20" ht="15" x14ac:dyDescent="0.25">
      <c r="T48"/>
    </row>
    <row r="49" spans="20:20" ht="15" x14ac:dyDescent="0.25">
      <c r="T49"/>
    </row>
    <row r="50" spans="20:20" ht="15" x14ac:dyDescent="0.25">
      <c r="T50"/>
    </row>
    <row r="51" spans="20:20" ht="15" x14ac:dyDescent="0.25">
      <c r="T51"/>
    </row>
    <row r="52" spans="20:20" ht="15" x14ac:dyDescent="0.25">
      <c r="T52"/>
    </row>
    <row r="53" spans="20:20" ht="15" x14ac:dyDescent="0.25">
      <c r="T53"/>
    </row>
    <row r="54" spans="20:20" ht="15" x14ac:dyDescent="0.25">
      <c r="T54"/>
    </row>
    <row r="55" spans="20:20" ht="15" x14ac:dyDescent="0.25">
      <c r="T55"/>
    </row>
    <row r="56" spans="20:20" ht="15" x14ac:dyDescent="0.25">
      <c r="T56"/>
    </row>
    <row r="57" spans="20:20" ht="15" x14ac:dyDescent="0.25">
      <c r="T57"/>
    </row>
    <row r="58" spans="20:20" ht="15" x14ac:dyDescent="0.25">
      <c r="T58"/>
    </row>
    <row r="59" spans="20:20" ht="15" x14ac:dyDescent="0.25">
      <c r="T59"/>
    </row>
    <row r="60" spans="20:20" ht="15" x14ac:dyDescent="0.25">
      <c r="T60"/>
    </row>
    <row r="61" spans="20:20" ht="15" x14ac:dyDescent="0.25">
      <c r="T61"/>
    </row>
    <row r="62" spans="20:20" ht="15" x14ac:dyDescent="0.25">
      <c r="T62"/>
    </row>
    <row r="63" spans="20:20" ht="15" x14ac:dyDescent="0.25">
      <c r="T63"/>
    </row>
    <row r="64" spans="20:20" ht="15" x14ac:dyDescent="0.25">
      <c r="T64"/>
    </row>
    <row r="65" spans="20:20" ht="15" x14ac:dyDescent="0.25">
      <c r="T65"/>
    </row>
    <row r="66" spans="20:20" ht="15" x14ac:dyDescent="0.25">
      <c r="T66"/>
    </row>
    <row r="67" spans="20:20" ht="15" x14ac:dyDescent="0.25">
      <c r="T67"/>
    </row>
    <row r="68" spans="20:20" ht="15" x14ac:dyDescent="0.25">
      <c r="T68"/>
    </row>
    <row r="69" spans="20:20" ht="15" x14ac:dyDescent="0.25">
      <c r="T69"/>
    </row>
    <row r="70" spans="20:20" ht="15" x14ac:dyDescent="0.25">
      <c r="T70"/>
    </row>
    <row r="71" spans="20:20" ht="15" x14ac:dyDescent="0.25">
      <c r="T71"/>
    </row>
    <row r="72" spans="20:20" ht="15" x14ac:dyDescent="0.25">
      <c r="T72"/>
    </row>
    <row r="73" spans="20:20" ht="15" x14ac:dyDescent="0.25">
      <c r="T73"/>
    </row>
    <row r="74" spans="20:20" ht="15" x14ac:dyDescent="0.25">
      <c r="T74"/>
    </row>
    <row r="75" spans="20:20" ht="15" x14ac:dyDescent="0.25">
      <c r="T75"/>
    </row>
    <row r="76" spans="20:20" ht="15" x14ac:dyDescent="0.25">
      <c r="T76"/>
    </row>
    <row r="77" spans="20:20" ht="15" x14ac:dyDescent="0.25">
      <c r="T77"/>
    </row>
    <row r="78" spans="20:20" ht="15" x14ac:dyDescent="0.25">
      <c r="T78"/>
    </row>
    <row r="79" spans="20:20" ht="15" x14ac:dyDescent="0.25">
      <c r="T79"/>
    </row>
    <row r="80" spans="20:20" ht="15" x14ac:dyDescent="0.25">
      <c r="T80"/>
    </row>
    <row r="81" spans="20:20" ht="15" x14ac:dyDescent="0.25">
      <c r="T81"/>
    </row>
    <row r="82" spans="20:20" ht="15" x14ac:dyDescent="0.25">
      <c r="T82"/>
    </row>
    <row r="83" spans="20:20" ht="15" x14ac:dyDescent="0.25">
      <c r="T83"/>
    </row>
    <row r="84" spans="20:20" ht="15" x14ac:dyDescent="0.25">
      <c r="T84"/>
    </row>
    <row r="85" spans="20:20" ht="15" x14ac:dyDescent="0.25">
      <c r="T85"/>
    </row>
    <row r="86" spans="20:20" ht="15" x14ac:dyDescent="0.25">
      <c r="T86"/>
    </row>
    <row r="87" spans="20:20" ht="15" x14ac:dyDescent="0.25">
      <c r="T87"/>
    </row>
    <row r="88" spans="20:20" ht="15" x14ac:dyDescent="0.25">
      <c r="T88"/>
    </row>
    <row r="89" spans="20:20" ht="15" x14ac:dyDescent="0.25">
      <c r="T89"/>
    </row>
    <row r="90" spans="20:20" ht="15" x14ac:dyDescent="0.25">
      <c r="T90"/>
    </row>
    <row r="91" spans="20:20" ht="15" x14ac:dyDescent="0.25">
      <c r="T91"/>
    </row>
    <row r="92" spans="20:20" ht="15" x14ac:dyDescent="0.25">
      <c r="T92"/>
    </row>
    <row r="93" spans="20:20" ht="15" x14ac:dyDescent="0.25">
      <c r="T93"/>
    </row>
    <row r="94" spans="20:20" ht="15" x14ac:dyDescent="0.25">
      <c r="T94"/>
    </row>
    <row r="95" spans="20:20" ht="15" x14ac:dyDescent="0.25">
      <c r="T95"/>
    </row>
    <row r="96" spans="20:20" ht="15" x14ac:dyDescent="0.25">
      <c r="T96"/>
    </row>
    <row r="97" spans="20:20" ht="15" x14ac:dyDescent="0.25">
      <c r="T97"/>
    </row>
    <row r="98" spans="20:20" ht="15" x14ac:dyDescent="0.25">
      <c r="T98"/>
    </row>
    <row r="99" spans="20:20" ht="15" x14ac:dyDescent="0.25">
      <c r="T99"/>
    </row>
    <row r="100" spans="20:20" ht="15" x14ac:dyDescent="0.25">
      <c r="T100"/>
    </row>
    <row r="101" spans="20:20" ht="15" x14ac:dyDescent="0.25">
      <c r="T101"/>
    </row>
    <row r="102" spans="20:20" ht="15" x14ac:dyDescent="0.25">
      <c r="T102"/>
    </row>
    <row r="103" spans="20:20" ht="15" x14ac:dyDescent="0.25">
      <c r="T103"/>
    </row>
    <row r="104" spans="20:20" ht="15" x14ac:dyDescent="0.25">
      <c r="T104"/>
    </row>
    <row r="105" spans="20:20" ht="15" x14ac:dyDescent="0.25">
      <c r="T105"/>
    </row>
    <row r="106" spans="20:20" ht="15" x14ac:dyDescent="0.25">
      <c r="T106"/>
    </row>
    <row r="107" spans="20:20" ht="15" x14ac:dyDescent="0.25">
      <c r="T107"/>
    </row>
    <row r="108" spans="20:20" ht="15" x14ac:dyDescent="0.25">
      <c r="T108"/>
    </row>
    <row r="109" spans="20:20" ht="15" x14ac:dyDescent="0.25">
      <c r="T109"/>
    </row>
    <row r="110" spans="20:20" ht="15" x14ac:dyDescent="0.25">
      <c r="T110"/>
    </row>
    <row r="111" spans="20:20" ht="15" x14ac:dyDescent="0.25">
      <c r="T111"/>
    </row>
    <row r="112" spans="20:20" ht="15" x14ac:dyDescent="0.25">
      <c r="T112"/>
    </row>
    <row r="113" spans="20:20" ht="15" x14ac:dyDescent="0.25">
      <c r="T113"/>
    </row>
    <row r="114" spans="20:20" ht="15" x14ac:dyDescent="0.25">
      <c r="T114"/>
    </row>
    <row r="115" spans="20:20" ht="15" x14ac:dyDescent="0.25">
      <c r="T115"/>
    </row>
    <row r="116" spans="20:20" ht="15" x14ac:dyDescent="0.25">
      <c r="T116"/>
    </row>
    <row r="117" spans="20:20" ht="15" x14ac:dyDescent="0.25">
      <c r="T117"/>
    </row>
    <row r="118" spans="20:20" ht="15" x14ac:dyDescent="0.25">
      <c r="T118"/>
    </row>
    <row r="119" spans="20:20" ht="15" x14ac:dyDescent="0.25">
      <c r="T119"/>
    </row>
    <row r="120" spans="20:20" ht="15" x14ac:dyDescent="0.25">
      <c r="T120"/>
    </row>
    <row r="121" spans="20:20" ht="15" x14ac:dyDescent="0.25">
      <c r="T121"/>
    </row>
    <row r="122" spans="20:20" ht="15" x14ac:dyDescent="0.25">
      <c r="T122"/>
    </row>
    <row r="123" spans="20:20" ht="15" x14ac:dyDescent="0.25">
      <c r="T123"/>
    </row>
    <row r="124" spans="20:20" ht="15" x14ac:dyDescent="0.25">
      <c r="T124"/>
    </row>
    <row r="125" spans="20:20" ht="15" x14ac:dyDescent="0.25">
      <c r="T125"/>
    </row>
    <row r="126" spans="20:20" ht="15" x14ac:dyDescent="0.25">
      <c r="T126"/>
    </row>
    <row r="127" spans="20:20" ht="15" x14ac:dyDescent="0.25">
      <c r="T127"/>
    </row>
    <row r="128" spans="20:20" ht="15" x14ac:dyDescent="0.25">
      <c r="T128"/>
    </row>
    <row r="129" spans="20:20" ht="15" x14ac:dyDescent="0.25">
      <c r="T129"/>
    </row>
    <row r="130" spans="20:20" ht="15" x14ac:dyDescent="0.25">
      <c r="T130"/>
    </row>
    <row r="131" spans="20:20" ht="15" x14ac:dyDescent="0.25">
      <c r="T131"/>
    </row>
    <row r="132" spans="20:20" ht="15" x14ac:dyDescent="0.25">
      <c r="T132"/>
    </row>
    <row r="133" spans="20:20" ht="15" x14ac:dyDescent="0.25">
      <c r="T133"/>
    </row>
    <row r="134" spans="20:20" ht="15" x14ac:dyDescent="0.25">
      <c r="T134"/>
    </row>
    <row r="135" spans="20:20" ht="15" x14ac:dyDescent="0.25">
      <c r="T135"/>
    </row>
    <row r="136" spans="20:20" ht="15" x14ac:dyDescent="0.25">
      <c r="T136"/>
    </row>
    <row r="137" spans="20:20" ht="15" x14ac:dyDescent="0.25">
      <c r="T137"/>
    </row>
    <row r="138" spans="20:20" ht="15" x14ac:dyDescent="0.25">
      <c r="T138"/>
    </row>
    <row r="139" spans="20:20" ht="15" x14ac:dyDescent="0.25">
      <c r="T139"/>
    </row>
    <row r="140" spans="20:20" ht="15" x14ac:dyDescent="0.25">
      <c r="T140"/>
    </row>
    <row r="141" spans="20:20" ht="15" x14ac:dyDescent="0.25">
      <c r="T141"/>
    </row>
    <row r="142" spans="20:20" ht="15" x14ac:dyDescent="0.25">
      <c r="T142"/>
    </row>
    <row r="143" spans="20:20" ht="15" x14ac:dyDescent="0.25">
      <c r="T143"/>
    </row>
    <row r="144" spans="20:20" ht="15" x14ac:dyDescent="0.25">
      <c r="T144"/>
    </row>
    <row r="145" spans="20:20" ht="15" x14ac:dyDescent="0.25">
      <c r="T145"/>
    </row>
    <row r="146" spans="20:20" ht="15" x14ac:dyDescent="0.25">
      <c r="T146"/>
    </row>
    <row r="147" spans="20:20" ht="15" x14ac:dyDescent="0.25">
      <c r="T147"/>
    </row>
    <row r="148" spans="20:20" ht="15" x14ac:dyDescent="0.25">
      <c r="T148"/>
    </row>
    <row r="149" spans="20:20" ht="15" x14ac:dyDescent="0.25">
      <c r="T149"/>
    </row>
    <row r="150" spans="20:20" ht="15" x14ac:dyDescent="0.25">
      <c r="T150"/>
    </row>
    <row r="151" spans="20:20" ht="15" x14ac:dyDescent="0.25">
      <c r="T151"/>
    </row>
    <row r="152" spans="20:20" ht="15" x14ac:dyDescent="0.25">
      <c r="T152"/>
    </row>
    <row r="153" spans="20:20" ht="15" x14ac:dyDescent="0.25">
      <c r="T153"/>
    </row>
    <row r="154" spans="20:20" ht="15" x14ac:dyDescent="0.25">
      <c r="T154"/>
    </row>
    <row r="155" spans="20:20" ht="15" x14ac:dyDescent="0.25">
      <c r="T155"/>
    </row>
    <row r="156" spans="20:20" ht="15" x14ac:dyDescent="0.25">
      <c r="T156"/>
    </row>
    <row r="157" spans="20:20" ht="15" x14ac:dyDescent="0.25">
      <c r="T157"/>
    </row>
    <row r="158" spans="20:20" ht="15" x14ac:dyDescent="0.25">
      <c r="T158"/>
    </row>
    <row r="159" spans="20:20" ht="15" x14ac:dyDescent="0.25">
      <c r="T159"/>
    </row>
    <row r="160" spans="20:20" ht="15" x14ac:dyDescent="0.25">
      <c r="T160"/>
    </row>
    <row r="161" spans="20:20" ht="15" x14ac:dyDescent="0.25">
      <c r="T161"/>
    </row>
    <row r="162" spans="20:20" ht="15" x14ac:dyDescent="0.25">
      <c r="T162"/>
    </row>
    <row r="163" spans="20:20" ht="15" x14ac:dyDescent="0.25">
      <c r="T163"/>
    </row>
    <row r="164" spans="20:20" ht="15" x14ac:dyDescent="0.25">
      <c r="T164"/>
    </row>
    <row r="165" spans="20:20" ht="15" x14ac:dyDescent="0.25">
      <c r="T165"/>
    </row>
    <row r="166" spans="20:20" ht="15" x14ac:dyDescent="0.25">
      <c r="T166"/>
    </row>
    <row r="167" spans="20:20" ht="15" x14ac:dyDescent="0.25">
      <c r="T167"/>
    </row>
    <row r="168" spans="20:20" ht="15" x14ac:dyDescent="0.25">
      <c r="T168"/>
    </row>
    <row r="169" spans="20:20" ht="15" x14ac:dyDescent="0.25">
      <c r="T169"/>
    </row>
    <row r="170" spans="20:20" ht="15" x14ac:dyDescent="0.25">
      <c r="T170"/>
    </row>
    <row r="171" spans="20:20" ht="15" x14ac:dyDescent="0.25">
      <c r="T171"/>
    </row>
    <row r="172" spans="20:20" ht="15" x14ac:dyDescent="0.25">
      <c r="T172"/>
    </row>
    <row r="173" spans="20:20" ht="15" x14ac:dyDescent="0.25">
      <c r="T173"/>
    </row>
    <row r="174" spans="20:20" ht="15" x14ac:dyDescent="0.25">
      <c r="T174"/>
    </row>
    <row r="175" spans="20:20" ht="15" x14ac:dyDescent="0.25">
      <c r="T175"/>
    </row>
    <row r="176" spans="20:20" ht="15" x14ac:dyDescent="0.25">
      <c r="T176"/>
    </row>
    <row r="177" spans="20:20" ht="15" x14ac:dyDescent="0.25">
      <c r="T177"/>
    </row>
    <row r="178" spans="20:20" ht="15" x14ac:dyDescent="0.25">
      <c r="T178"/>
    </row>
    <row r="179" spans="20:20" ht="15" x14ac:dyDescent="0.25">
      <c r="T179"/>
    </row>
    <row r="180" spans="20:20" ht="15" x14ac:dyDescent="0.25">
      <c r="T180"/>
    </row>
    <row r="181" spans="20:20" ht="15" x14ac:dyDescent="0.25">
      <c r="T181"/>
    </row>
    <row r="182" spans="20:20" ht="15" x14ac:dyDescent="0.25">
      <c r="T182"/>
    </row>
    <row r="183" spans="20:20" ht="15" x14ac:dyDescent="0.25">
      <c r="T183"/>
    </row>
    <row r="184" spans="20:20" ht="15" x14ac:dyDescent="0.25">
      <c r="T184"/>
    </row>
    <row r="185" spans="20:20" ht="15" x14ac:dyDescent="0.25">
      <c r="T185"/>
    </row>
    <row r="186" spans="20:20" ht="15" x14ac:dyDescent="0.25">
      <c r="T186"/>
    </row>
    <row r="187" spans="20:20" ht="15" x14ac:dyDescent="0.25">
      <c r="T187"/>
    </row>
    <row r="188" spans="20:20" ht="15" x14ac:dyDescent="0.25">
      <c r="T188"/>
    </row>
    <row r="189" spans="20:20" ht="15" x14ac:dyDescent="0.25">
      <c r="T189"/>
    </row>
    <row r="190" spans="20:20" ht="15" x14ac:dyDescent="0.25">
      <c r="T190"/>
    </row>
    <row r="191" spans="20:20" ht="15" x14ac:dyDescent="0.25">
      <c r="T191"/>
    </row>
    <row r="192" spans="20:20" ht="15" x14ac:dyDescent="0.25">
      <c r="T192"/>
    </row>
    <row r="193" spans="20:20" ht="15" x14ac:dyDescent="0.25">
      <c r="T193"/>
    </row>
    <row r="194" spans="20:20" ht="15" x14ac:dyDescent="0.25">
      <c r="T194"/>
    </row>
    <row r="195" spans="20:20" ht="15" x14ac:dyDescent="0.25">
      <c r="T195"/>
    </row>
    <row r="196" spans="20:20" ht="15" x14ac:dyDescent="0.25">
      <c r="T19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196"/>
  <sheetViews>
    <sheetView workbookViewId="0">
      <selection activeCell="U20" sqref="U20"/>
    </sheetView>
  </sheetViews>
  <sheetFormatPr defaultRowHeight="12" x14ac:dyDescent="0.2"/>
  <cols>
    <col min="1" max="1" width="2" style="1" customWidth="1"/>
    <col min="2" max="2" width="9.140625" style="1"/>
    <col min="3" max="3" width="12.42578125" style="1" bestFit="1" customWidth="1"/>
    <col min="4" max="16384" width="9.140625" style="1"/>
  </cols>
  <sheetData>
    <row r="1" spans="2:16" ht="15.75" x14ac:dyDescent="0.25">
      <c r="B1" s="2" t="s">
        <v>24</v>
      </c>
    </row>
    <row r="3" spans="2:16" x14ac:dyDescent="0.2">
      <c r="B3" s="1" t="s">
        <v>32</v>
      </c>
    </row>
    <row r="4" spans="2:16" x14ac:dyDescent="0.2">
      <c r="B4" s="1" t="s">
        <v>33</v>
      </c>
    </row>
    <row r="5" spans="2:16" x14ac:dyDescent="0.2">
      <c r="B5" s="28" t="s">
        <v>43</v>
      </c>
      <c r="C5" s="16"/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 t="s">
        <v>42</v>
      </c>
    </row>
    <row r="6" spans="2:16" x14ac:dyDescent="0.2">
      <c r="B6" s="28"/>
      <c r="C6" s="16" t="s">
        <v>2</v>
      </c>
      <c r="D6" s="16">
        <f>SUMIFS(Data!$E:$E,Data!$D:$D,'Task 4'!$C6,Data!$G:$G,'Task 4'!D$5)</f>
        <v>4680</v>
      </c>
      <c r="E6" s="16">
        <f>SUMIFS(Data!$E:$E,Data!$D:$D,'Task 4'!$C6,Data!$G:$G,'Task 4'!E$5)</f>
        <v>4268</v>
      </c>
      <c r="F6" s="16">
        <f>SUMIFS(Data!$E:$E,Data!$D:$D,'Task 4'!$C6,Data!$G:$G,'Task 4'!F$5)</f>
        <v>5045.04</v>
      </c>
      <c r="G6" s="16">
        <f>SUMIFS(Data!$E:$E,Data!$D:$D,'Task 4'!$C6,Data!$G:$G,'Task 4'!G$5)</f>
        <v>5730.2168000000011</v>
      </c>
      <c r="H6" s="16">
        <f>SUMIFS(Data!$E:$E,Data!$D:$D,'Task 4'!$C6,Data!$G:$G,'Task 4'!H$5)</f>
        <v>5290.6213360000002</v>
      </c>
      <c r="I6" s="16">
        <f>SUMIFS(Data!$E:$E,Data!$D:$D,'Task 4'!$C6,Data!$G:$G,'Task 4'!I$5)</f>
        <v>6475.49214312</v>
      </c>
      <c r="J6" s="16">
        <f>SUMIFS(Data!$E:$E,Data!$D:$D,'Task 4'!$C6,Data!$G:$G,'Task 4'!J$5)</f>
        <v>5774.1841261104009</v>
      </c>
      <c r="K6" s="16">
        <f>SUMIFS(Data!$E:$E,Data!$D:$D,'Task 4'!$C6,Data!$G:$G,'Task 4'!K$5)</f>
        <v>6869.2020654216976</v>
      </c>
      <c r="L6" s="16">
        <f>SUMIFS(Data!$E:$E,Data!$D:$D,'Task 4'!$C6,Data!$G:$G,'Task 4'!L$5)</f>
        <v>4747.525880309373</v>
      </c>
      <c r="M6" s="16">
        <f>SUMIFS(Data!$E:$E,Data!$D:$D,'Task 4'!$C6,Data!$G:$G,'Task 4'!M$5)</f>
        <v>5174.8032095372164</v>
      </c>
      <c r="N6" s="16">
        <f>SUMIFS(Data!$E:$E,Data!$D:$D,'Task 4'!$C6,Data!$G:$G,'Task 4'!N$5)</f>
        <v>6335.0985346848274</v>
      </c>
      <c r="O6" s="16">
        <f>SUMIFS(Data!$E:$E,Data!$D:$D,'Task 4'!$C6,Data!$G:$G,'Task 4'!O$5)</f>
        <v>5965.9309222319716</v>
      </c>
      <c r="P6" s="16">
        <f>SUM(D6:O6)</f>
        <v>66356.11501741549</v>
      </c>
    </row>
    <row r="7" spans="2:16" x14ac:dyDescent="0.2">
      <c r="B7" s="28"/>
      <c r="C7" s="16" t="s">
        <v>3</v>
      </c>
      <c r="D7" s="16">
        <f>SUMIFS(Data!$E:$E,Data!$D:$D,'Task 4'!$C7,Data!$G:$G,'Task 4'!D$5)</f>
        <v>2600</v>
      </c>
      <c r="E7" s="16">
        <f>SUMIFS(Data!$E:$E,Data!$D:$D,'Task 4'!$C7,Data!$G:$G,'Task 4'!E$5)</f>
        <v>1980</v>
      </c>
      <c r="F7" s="16">
        <f>SUMIFS(Data!$E:$E,Data!$D:$D,'Task 4'!$C7,Data!$G:$G,'Task 4'!F$5)</f>
        <v>2802.8</v>
      </c>
      <c r="G7" s="16">
        <f>SUMIFS(Data!$E:$E,Data!$D:$D,'Task 4'!$C7,Data!$G:$G,'Task 4'!G$5)</f>
        <v>3136.98</v>
      </c>
      <c r="H7" s="16">
        <f>SUMIFS(Data!$E:$E,Data!$D:$D,'Task 4'!$C7,Data!$G:$G,'Task 4'!H$5)</f>
        <v>1712.7910799999997</v>
      </c>
      <c r="I7" s="16">
        <f>SUMIFS(Data!$E:$E,Data!$D:$D,'Task 4'!$C7,Data!$G:$G,'Task 4'!I$5)</f>
        <v>3461.7410828000006</v>
      </c>
      <c r="J7" s="16">
        <f>SUMIFS(Data!$E:$E,Data!$D:$D,'Task 4'!$C7,Data!$G:$G,'Task 4'!J$5)</f>
        <v>4361.7937643280002</v>
      </c>
      <c r="K7" s="16">
        <f>SUMIFS(Data!$E:$E,Data!$D:$D,'Task 4'!$C7,Data!$G:$G,'Task 4'!K$5)</f>
        <v>5400.3160891680009</v>
      </c>
      <c r="L7" s="16">
        <f>SUMIFS(Data!$E:$E,Data!$D:$D,'Task 4'!$C7,Data!$G:$G,'Task 4'!L$5)</f>
        <v>4555.7066528221258</v>
      </c>
      <c r="M7" s="16">
        <f>SUMIFS(Data!$E:$E,Data!$D:$D,'Task 4'!$C7,Data!$G:$G,'Task 4'!M$5)</f>
        <v>4510.1495862939037</v>
      </c>
      <c r="N7" s="16">
        <f>SUMIFS(Data!$E:$E,Data!$D:$D,'Task 4'!$C7,Data!$G:$G,'Task 4'!N$5)</f>
        <v>5241.2685718615476</v>
      </c>
      <c r="O7" s="16">
        <f>SUMIFS(Data!$E:$E,Data!$D:$D,'Task 4'!$C7,Data!$G:$G,'Task 4'!O$5)</f>
        <v>4762.7179631263634</v>
      </c>
      <c r="P7" s="16">
        <f t="shared" ref="P7:P21" si="0">SUM(D7:O7)</f>
        <v>44526.264790399946</v>
      </c>
    </row>
    <row r="8" spans="2:16" x14ac:dyDescent="0.2">
      <c r="B8" s="28"/>
      <c r="C8" s="16" t="s">
        <v>4</v>
      </c>
      <c r="D8" s="16">
        <f>SUMIFS(Data!$E:$E,Data!$D:$D,'Task 4'!$C8,Data!$G:$G,'Task 4'!D$5)</f>
        <v>3040</v>
      </c>
      <c r="E8" s="16">
        <f>SUMIFS(Data!$E:$E,Data!$D:$D,'Task 4'!$C8,Data!$G:$G,'Task 4'!E$5)</f>
        <v>3783.9999999999995</v>
      </c>
      <c r="F8" s="16">
        <f>SUMIFS(Data!$E:$E,Data!$D:$D,'Task 4'!$C8,Data!$G:$G,'Task 4'!F$5)</f>
        <v>4570.72</v>
      </c>
      <c r="G8" s="16">
        <f>SUMIFS(Data!$E:$E,Data!$D:$D,'Task 4'!$C8,Data!$G:$G,'Task 4'!G$5)</f>
        <v>4015.3343999999997</v>
      </c>
      <c r="H8" s="16">
        <f>SUMIFS(Data!$E:$E,Data!$D:$D,'Task 4'!$C8,Data!$G:$G,'Task 4'!H$5)</f>
        <v>3653.9543039999999</v>
      </c>
      <c r="I8" s="16">
        <f>SUMIFS(Data!$E:$E,Data!$D:$D,'Task 4'!$C8,Data!$G:$G,'Task 4'!I$5)</f>
        <v>3909.7311052800001</v>
      </c>
      <c r="J8" s="16">
        <f>SUMIFS(Data!$E:$E,Data!$D:$D,'Task 4'!$C8,Data!$G:$G,'Task 4'!J$5)</f>
        <v>4818.7435872576007</v>
      </c>
      <c r="K8" s="16">
        <f>SUMIFS(Data!$E:$E,Data!$D:$D,'Task 4'!$C8,Data!$G:$G,'Task 4'!K$5)</f>
        <v>5875.5439050147861</v>
      </c>
      <c r="L8" s="16">
        <f>SUMIFS(Data!$E:$E,Data!$D:$D,'Task 4'!$C8,Data!$G:$G,'Task 4'!L$5)</f>
        <v>5562.7575971301749</v>
      </c>
      <c r="M8" s="16">
        <f>SUMIFS(Data!$E:$E,Data!$D:$D,'Task 4'!$C8,Data!$G:$G,'Task 4'!M$5)</f>
        <v>6456.6351972207485</v>
      </c>
      <c r="N8" s="16">
        <f>SUMIFS(Data!$E:$E,Data!$D:$D,'Task 4'!$C8,Data!$G:$G,'Task 4'!N$5)</f>
        <v>3919.5573667834178</v>
      </c>
      <c r="O8" s="16">
        <f>SUMIFS(Data!$E:$E,Data!$D:$D,'Task 4'!$C8,Data!$G:$G,'Task 4'!O$5)</f>
        <v>5314.1905693831004</v>
      </c>
      <c r="P8" s="16">
        <f t="shared" si="0"/>
        <v>54921.168032069829</v>
      </c>
    </row>
    <row r="9" spans="2:16" x14ac:dyDescent="0.2">
      <c r="B9" s="28"/>
      <c r="C9" s="16" t="s">
        <v>5</v>
      </c>
      <c r="D9" s="16">
        <f>SUMIFS(Data!$E:$E,Data!$D:$D,'Task 4'!$C9,Data!$G:$G,'Task 4'!D$5)</f>
        <v>1800</v>
      </c>
      <c r="E9" s="16">
        <f>SUMIFS(Data!$E:$E,Data!$D:$D,'Task 4'!$C9,Data!$G:$G,'Task 4'!E$5)</f>
        <v>2420</v>
      </c>
      <c r="F9" s="16">
        <f>SUMIFS(Data!$E:$E,Data!$D:$D,'Task 4'!$C9,Data!$G:$G,'Task 4'!F$5)</f>
        <v>2285.36</v>
      </c>
      <c r="G9" s="16">
        <f>SUMIFS(Data!$E:$E,Data!$D:$D,'Task 4'!$C9,Data!$G:$G,'Task 4'!G$5)</f>
        <v>1798.5352</v>
      </c>
      <c r="H9" s="16">
        <f>SUMIFS(Data!$E:$E,Data!$D:$D,'Task 4'!$C9,Data!$G:$G,'Task 4'!H$5)</f>
        <v>1636.6670319999998</v>
      </c>
      <c r="I9" s="16">
        <f>SUMIFS(Data!$E:$E,Data!$D:$D,'Task 4'!$C9,Data!$G:$G,'Task 4'!I$5)</f>
        <v>529.44275384000002</v>
      </c>
      <c r="J9" s="16">
        <f>SUMIFS(Data!$E:$E,Data!$D:$D,'Task 4'!$C9,Data!$G:$G,'Task 4'!J$5)</f>
        <v>1370.8494687888001</v>
      </c>
      <c r="K9" s="16">
        <f>SUMIFS(Data!$E:$E,Data!$D:$D,'Task 4'!$C9,Data!$G:$G,'Task 4'!K$5)</f>
        <v>2289.7340218072322</v>
      </c>
      <c r="L9" s="16">
        <f>SUMIFS(Data!$E:$E,Data!$D:$D,'Task 4'!$C9,Data!$G:$G,'Task 4'!L$5)</f>
        <v>3980.2489703603837</v>
      </c>
      <c r="M9" s="16">
        <f>SUMIFS(Data!$E:$E,Data!$D:$D,'Task 4'!$C9,Data!$G:$G,'Task 4'!M$5)</f>
        <v>2990.941304594905</v>
      </c>
      <c r="N9" s="16">
        <f>SUMIFS(Data!$E:$E,Data!$D:$D,'Task 4'!$C9,Data!$G:$G,'Task 4'!N$5)</f>
        <v>3327.0661369208083</v>
      </c>
      <c r="O9" s="16">
        <f>SUMIFS(Data!$E:$E,Data!$D:$D,'Task 4'!$C9,Data!$G:$G,'Task 4'!O$5)</f>
        <v>4161.1114835735598</v>
      </c>
      <c r="P9" s="16">
        <f t="shared" si="0"/>
        <v>28589.956371885684</v>
      </c>
    </row>
    <row r="10" spans="2:16" x14ac:dyDescent="0.2">
      <c r="B10" s="28"/>
      <c r="C10" s="16" t="s">
        <v>6</v>
      </c>
      <c r="D10" s="16">
        <f>SUMIFS(Data!$E:$E,Data!$D:$D,'Task 4'!$C10,Data!$G:$G,'Task 4'!D$5)</f>
        <v>2839.9999999999995</v>
      </c>
      <c r="E10" s="16">
        <f>SUMIFS(Data!$E:$E,Data!$D:$D,'Task 4'!$C10,Data!$G:$G,'Task 4'!E$5)</f>
        <v>924</v>
      </c>
      <c r="F10" s="16">
        <f>SUMIFS(Data!$E:$E,Data!$D:$D,'Task 4'!$C10,Data!$G:$G,'Task 4'!F$5)</f>
        <v>1121.1199999999999</v>
      </c>
      <c r="G10" s="16">
        <f>SUMIFS(Data!$E:$E,Data!$D:$D,'Task 4'!$C10,Data!$G:$G,'Task 4'!G$5)</f>
        <v>1505.7503999999999</v>
      </c>
      <c r="H10" s="16">
        <f>SUMIFS(Data!$E:$E,Data!$D:$D,'Task 4'!$C10,Data!$G:$G,'Task 4'!H$5)</f>
        <v>1370.2328639999998</v>
      </c>
      <c r="I10" s="16">
        <f>SUMIFS(Data!$E:$E,Data!$D:$D,'Task 4'!$C10,Data!$G:$G,'Task 4'!I$5)</f>
        <v>2280.6764780800004</v>
      </c>
      <c r="J10" s="16">
        <f>SUMIFS(Data!$E:$E,Data!$D:$D,'Task 4'!$C10,Data!$G:$G,'Task 4'!J$5)</f>
        <v>3157.1078675136005</v>
      </c>
      <c r="K10" s="16">
        <f>SUMIFS(Data!$E:$E,Data!$D:$D,'Task 4'!$C10,Data!$G:$G,'Task 4'!K$5)</f>
        <v>1987.3163208138244</v>
      </c>
      <c r="L10" s="16">
        <f>SUMIFS(Data!$E:$E,Data!$D:$D,'Task 4'!$C10,Data!$G:$G,'Task 4'!L$5)</f>
        <v>2685.4691848214638</v>
      </c>
      <c r="M10" s="16">
        <f>SUMIFS(Data!$E:$E,Data!$D:$D,'Task 4'!$C10,Data!$G:$G,'Task 4'!M$5)</f>
        <v>2183.8619049423119</v>
      </c>
      <c r="N10" s="16">
        <f>SUMIFS(Data!$E:$E,Data!$D:$D,'Task 4'!$C10,Data!$G:$G,'Task 4'!N$5)</f>
        <v>2552.2699132543189</v>
      </c>
      <c r="O10" s="16">
        <f>SUMIFS(Data!$E:$E,Data!$D:$D,'Task 4'!$C10,Data!$G:$G,'Task 4'!O$5)</f>
        <v>1804.8194386584114</v>
      </c>
      <c r="P10" s="16">
        <f t="shared" si="0"/>
        <v>24412.62437208393</v>
      </c>
    </row>
    <row r="11" spans="2:16" x14ac:dyDescent="0.2">
      <c r="B11" s="28"/>
      <c r="C11" s="16" t="s">
        <v>7</v>
      </c>
      <c r="D11" s="16">
        <f>SUMIFS(Data!$E:$E,Data!$D:$D,'Task 4'!$C11,Data!$G:$G,'Task 4'!D$5)</f>
        <v>3320</v>
      </c>
      <c r="E11" s="16">
        <f>SUMIFS(Data!$E:$E,Data!$D:$D,'Task 4'!$C11,Data!$G:$G,'Task 4'!E$5)</f>
        <v>3652</v>
      </c>
      <c r="F11" s="16">
        <f>SUMIFS(Data!$E:$E,Data!$D:$D,'Task 4'!$C11,Data!$G:$G,'Task 4'!F$5)</f>
        <v>3492.72</v>
      </c>
      <c r="G11" s="16">
        <f>SUMIFS(Data!$E:$E,Data!$D:$D,'Task 4'!$C11,Data!$G:$G,'Task 4'!G$5)</f>
        <v>2969.6743999999999</v>
      </c>
      <c r="H11" s="16">
        <f>SUMIFS(Data!$E:$E,Data!$D:$D,'Task 4'!$C11,Data!$G:$G,'Task 4'!H$5)</f>
        <v>2512.0935840000002</v>
      </c>
      <c r="I11" s="16">
        <f>SUMIFS(Data!$E:$E,Data!$D:$D,'Task 4'!$C11,Data!$G:$G,'Task 4'!I$5)</f>
        <v>3095.20379168</v>
      </c>
      <c r="J11" s="16">
        <f>SUMIFS(Data!$E:$E,Data!$D:$D,'Task 4'!$C11,Data!$G:$G,'Task 4'!J$5)</f>
        <v>3157.1078675136005</v>
      </c>
      <c r="K11" s="16">
        <f>SUMIFS(Data!$E:$E,Data!$D:$D,'Task 4'!$C11,Data!$G:$G,'Task 4'!K$5)</f>
        <v>3283.3921822141447</v>
      </c>
      <c r="L11" s="16">
        <f>SUMIFS(Data!$E:$E,Data!$D:$D,'Task 4'!$C11,Data!$G:$G,'Task 4'!L$5)</f>
        <v>2685.4691848214638</v>
      </c>
      <c r="M11" s="16">
        <f>SUMIFS(Data!$E:$E,Data!$D:$D,'Task 4'!$C11,Data!$G:$G,'Task 4'!M$5)</f>
        <v>1709.1093169113742</v>
      </c>
      <c r="N11" s="16">
        <f>SUMIFS(Data!$E:$E,Data!$D:$D,'Task 4'!$C11,Data!$G:$G,'Task 4'!N$5)</f>
        <v>1640.7449442349191</v>
      </c>
      <c r="O11" s="16">
        <f>SUMIFS(Data!$E:$E,Data!$D:$D,'Task 4'!$C11,Data!$G:$G,'Task 4'!O$5)</f>
        <v>802.1419727370718</v>
      </c>
      <c r="P11" s="16">
        <f t="shared" si="0"/>
        <v>32319.657244112575</v>
      </c>
    </row>
    <row r="12" spans="2:16" x14ac:dyDescent="0.2">
      <c r="B12" s="28"/>
      <c r="C12" s="16" t="s">
        <v>8</v>
      </c>
      <c r="D12" s="16">
        <f>SUMIFS(Data!$E:$E,Data!$D:$D,'Task 4'!$C12,Data!$G:$G,'Task 4'!D$5)</f>
        <v>3120</v>
      </c>
      <c r="E12" s="16">
        <f>SUMIFS(Data!$E:$E,Data!$D:$D,'Task 4'!$C12,Data!$G:$G,'Task 4'!E$5)</f>
        <v>3652</v>
      </c>
      <c r="F12" s="16">
        <f>SUMIFS(Data!$E:$E,Data!$D:$D,'Task 4'!$C12,Data!$G:$G,'Task 4'!F$5)</f>
        <v>3492.72</v>
      </c>
      <c r="G12" s="16">
        <f>SUMIFS(Data!$E:$E,Data!$D:$D,'Task 4'!$C12,Data!$G:$G,'Task 4'!G$5)</f>
        <v>1714.8824000000002</v>
      </c>
      <c r="H12" s="16">
        <f>SUMIFS(Data!$E:$E,Data!$D:$D,'Task 4'!$C12,Data!$G:$G,'Task 4'!H$5)</f>
        <v>1560.5429840000002</v>
      </c>
      <c r="I12" s="16">
        <f>SUMIFS(Data!$E:$E,Data!$D:$D,'Task 4'!$C12,Data!$G:$G,'Task 4'!I$5)</f>
        <v>1669.78099288</v>
      </c>
      <c r="J12" s="16">
        <f>SUMIFS(Data!$E:$E,Data!$D:$D,'Task 4'!$C12,Data!$G:$G,'Task 4'!J$5)</f>
        <v>1703.1766127376002</v>
      </c>
      <c r="K12" s="16">
        <f>SUMIFS(Data!$E:$E,Data!$D:$D,'Task 4'!$C12,Data!$G:$G,'Task 4'!K$5)</f>
        <v>1771.3036772471044</v>
      </c>
      <c r="L12" s="16">
        <f>SUMIFS(Data!$E:$E,Data!$D:$D,'Task 4'!$C12,Data!$G:$G,'Task 4'!L$5)</f>
        <v>1966.147081744286</v>
      </c>
      <c r="M12" s="16">
        <f>SUMIFS(Data!$E:$E,Data!$D:$D,'Task 4'!$C12,Data!$G:$G,'Task 4'!M$5)</f>
        <v>996.9804348649684</v>
      </c>
      <c r="N12" s="16">
        <f>SUMIFS(Data!$E:$E,Data!$D:$D,'Task 4'!$C12,Data!$G:$G,'Task 4'!N$5)</f>
        <v>957.10121747036965</v>
      </c>
      <c r="O12" s="16">
        <f>SUMIFS(Data!$E:$E,Data!$D:$D,'Task 4'!$C12,Data!$G:$G,'Task 4'!O$5)</f>
        <v>551.47260625673675</v>
      </c>
      <c r="P12" s="16">
        <f t="shared" si="0"/>
        <v>23156.108007201063</v>
      </c>
    </row>
    <row r="13" spans="2:16" x14ac:dyDescent="0.2">
      <c r="B13" s="28"/>
      <c r="C13" s="16" t="s">
        <v>9</v>
      </c>
      <c r="D13" s="16">
        <f>SUMIFS(Data!$E:$E,Data!$D:$D,'Task 4'!$C13,Data!$G:$G,'Task 4'!D$5)</f>
        <v>3360</v>
      </c>
      <c r="E13" s="16">
        <f>SUMIFS(Data!$E:$E,Data!$D:$D,'Task 4'!$C13,Data!$G:$G,'Task 4'!E$5)</f>
        <v>3916</v>
      </c>
      <c r="F13" s="16">
        <f>SUMIFS(Data!$E:$E,Data!$D:$D,'Task 4'!$C13,Data!$G:$G,'Task 4'!F$5)</f>
        <v>3018.4000000000005</v>
      </c>
      <c r="G13" s="16">
        <f>SUMIFS(Data!$E:$E,Data!$D:$D,'Task 4'!$C13,Data!$G:$G,'Task 4'!G$5)</f>
        <v>1254.7919999999999</v>
      </c>
      <c r="H13" s="16">
        <f>SUMIFS(Data!$E:$E,Data!$D:$D,'Task 4'!$C13,Data!$G:$G,'Task 4'!H$5)</f>
        <v>1903.1012000000003</v>
      </c>
      <c r="I13" s="16">
        <f>SUMIFS(Data!$E:$E,Data!$D:$D,'Task 4'!$C13,Data!$G:$G,'Task 4'!I$5)</f>
        <v>1629.0546271999999</v>
      </c>
      <c r="J13" s="16">
        <f>SUMIFS(Data!$E:$E,Data!$D:$D,'Task 4'!$C13,Data!$G:$G,'Task 4'!J$5)</f>
        <v>1246.2267898079999</v>
      </c>
      <c r="K13" s="16">
        <f>SUMIFS(Data!$E:$E,Data!$D:$D,'Task 4'!$C13,Data!$G:$G,'Task 4'!K$5)</f>
        <v>1296.0758614003203</v>
      </c>
      <c r="L13" s="16">
        <f>SUMIFS(Data!$E:$E,Data!$D:$D,'Task 4'!$C13,Data!$G:$G,'Task 4'!L$5)</f>
        <v>1438.6442061543555</v>
      </c>
      <c r="M13" s="16">
        <f>SUMIFS(Data!$E:$E,Data!$D:$D,'Task 4'!$C13,Data!$G:$G,'Task 4'!M$5)</f>
        <v>1424.2577640928118</v>
      </c>
      <c r="N13" s="16">
        <f>SUMIFS(Data!$E:$E,Data!$D:$D,'Task 4'!$C13,Data!$G:$G,'Task 4'!N$5)</f>
        <v>1367.2874535290991</v>
      </c>
      <c r="O13" s="16">
        <f>SUMIFS(Data!$E:$E,Data!$D:$D,'Task 4'!$C13,Data!$G:$G,'Task 4'!O$5)</f>
        <v>752.00809944100467</v>
      </c>
      <c r="P13" s="16">
        <f t="shared" si="0"/>
        <v>22605.848001625593</v>
      </c>
    </row>
    <row r="14" spans="2:16" x14ac:dyDescent="0.2">
      <c r="B14" s="28"/>
      <c r="C14" s="16" t="s">
        <v>10</v>
      </c>
      <c r="D14" s="16">
        <f>SUMIFS(Data!$E:$E,Data!$D:$D,'Task 4'!$C14,Data!$G:$G,'Task 4'!D$5)</f>
        <v>1520</v>
      </c>
      <c r="E14" s="16">
        <f>SUMIFS(Data!$E:$E,Data!$D:$D,'Task 4'!$C14,Data!$G:$G,'Task 4'!E$5)</f>
        <v>2112</v>
      </c>
      <c r="F14" s="16">
        <f>SUMIFS(Data!$E:$E,Data!$D:$D,'Task 4'!$C14,Data!$G:$G,'Task 4'!F$5)</f>
        <v>2500.96</v>
      </c>
      <c r="G14" s="16">
        <f>SUMIFS(Data!$E:$E,Data!$D:$D,'Task 4'!$C14,Data!$G:$G,'Task 4'!G$5)</f>
        <v>2425.9312</v>
      </c>
      <c r="H14" s="16">
        <f>SUMIFS(Data!$E:$E,Data!$D:$D,'Task 4'!$C14,Data!$G:$G,'Task 4'!H$5)</f>
        <v>1941.1632239999999</v>
      </c>
      <c r="I14" s="16">
        <f>SUMIFS(Data!$E:$E,Data!$D:$D,'Task 4'!$C14,Data!$G:$G,'Task 4'!I$5)</f>
        <v>1669.78099288</v>
      </c>
      <c r="J14" s="16">
        <f>SUMIFS(Data!$E:$E,Data!$D:$D,'Task 4'!$C14,Data!$G:$G,'Task 4'!J$5)</f>
        <v>1287.7676828016001</v>
      </c>
      <c r="K14" s="16">
        <f>SUMIFS(Data!$E:$E,Data!$D:$D,'Task 4'!$C14,Data!$G:$G,'Task 4'!K$5)</f>
        <v>1339.2783901136643</v>
      </c>
      <c r="L14" s="16">
        <f>SUMIFS(Data!$E:$E,Data!$D:$D,'Task 4'!$C14,Data!$G:$G,'Task 4'!L$5)</f>
        <v>2445.6951504624044</v>
      </c>
      <c r="M14" s="16">
        <f>SUMIFS(Data!$E:$E,Data!$D:$D,'Task 4'!$C14,Data!$G:$G,'Task 4'!M$5)</f>
        <v>2895.9907869887174</v>
      </c>
      <c r="N14" s="16">
        <f>SUMIFS(Data!$E:$E,Data!$D:$D,'Task 4'!$C14,Data!$G:$G,'Task 4'!N$5)</f>
        <v>2780.1511555091688</v>
      </c>
      <c r="O14" s="16">
        <f>SUMIFS(Data!$E:$E,Data!$D:$D,'Task 4'!$C14,Data!$G:$G,'Task 4'!O$5)</f>
        <v>2055.4888051387466</v>
      </c>
      <c r="P14" s="16">
        <f t="shared" si="0"/>
        <v>24974.207387894301</v>
      </c>
    </row>
    <row r="15" spans="2:16" x14ac:dyDescent="0.2">
      <c r="B15" s="28"/>
      <c r="C15" s="16" t="s">
        <v>11</v>
      </c>
      <c r="D15" s="16">
        <f>SUMIFS(Data!$E:$E,Data!$D:$D,'Task 4'!$C15,Data!$G:$G,'Task 4'!D$5)</f>
        <v>440</v>
      </c>
      <c r="E15" s="16">
        <f>SUMIFS(Data!$E:$E,Data!$D:$D,'Task 4'!$C15,Data!$G:$G,'Task 4'!E$5)</f>
        <v>924</v>
      </c>
      <c r="F15" s="16">
        <f>SUMIFS(Data!$E:$E,Data!$D:$D,'Task 4'!$C15,Data!$G:$G,'Task 4'!F$5)</f>
        <v>474.32</v>
      </c>
      <c r="G15" s="16">
        <f>SUMIFS(Data!$E:$E,Data!$D:$D,'Task 4'!$C15,Data!$G:$G,'Task 4'!G$5)</f>
        <v>878.35440000000006</v>
      </c>
      <c r="H15" s="16">
        <f>SUMIFS(Data!$E:$E,Data!$D:$D,'Task 4'!$C15,Data!$G:$G,'Task 4'!H$5)</f>
        <v>418.68226399999998</v>
      </c>
      <c r="I15" s="16">
        <f>SUMIFS(Data!$E:$E,Data!$D:$D,'Task 4'!$C15,Data!$G:$G,'Task 4'!I$5)</f>
        <v>855.25367928000003</v>
      </c>
      <c r="J15" s="16">
        <f>SUMIFS(Data!$E:$E,Data!$D:$D,'Task 4'!$C15,Data!$G:$G,'Task 4'!J$5)</f>
        <v>456.94982292960003</v>
      </c>
      <c r="K15" s="16">
        <f>SUMIFS(Data!$E:$E,Data!$D:$D,'Task 4'!$C15,Data!$G:$G,'Task 4'!K$5)</f>
        <v>475.22781584678404</v>
      </c>
      <c r="L15" s="16">
        <f>SUMIFS(Data!$E:$E,Data!$D:$D,'Task 4'!$C15,Data!$G:$G,'Task 4'!L$5)</f>
        <v>1007.0509443080489</v>
      </c>
      <c r="M15" s="16">
        <f>SUMIFS(Data!$E:$E,Data!$D:$D,'Task 4'!$C15,Data!$G:$G,'Task 4'!M$5)</f>
        <v>1329.3072464866245</v>
      </c>
      <c r="N15" s="16">
        <f>SUMIFS(Data!$E:$E,Data!$D:$D,'Task 4'!$C15,Data!$G:$G,'Task 4'!N$5)</f>
        <v>2187.6599256465588</v>
      </c>
      <c r="O15" s="16">
        <f>SUMIFS(Data!$E:$E,Data!$D:$D,'Task 4'!$C15,Data!$G:$G,'Task 4'!O$5)</f>
        <v>2406.425918211215</v>
      </c>
      <c r="P15" s="16">
        <f t="shared" si="0"/>
        <v>11853.232016708831</v>
      </c>
    </row>
    <row r="16" spans="2:16" x14ac:dyDescent="0.2">
      <c r="B16" s="28"/>
      <c r="C16" s="16" t="s">
        <v>12</v>
      </c>
      <c r="D16" s="16">
        <f>SUMIFS(Data!$E:$E,Data!$D:$D,'Task 4'!$C16,Data!$G:$G,'Task 4'!D$5)</f>
        <v>760</v>
      </c>
      <c r="E16" s="16">
        <f>SUMIFS(Data!$E:$E,Data!$D:$D,'Task 4'!$C16,Data!$G:$G,'Task 4'!E$5)</f>
        <v>1716</v>
      </c>
      <c r="F16" s="16">
        <f>SUMIFS(Data!$E:$E,Data!$D:$D,'Task 4'!$C16,Data!$G:$G,'Task 4'!F$5)</f>
        <v>1250.48</v>
      </c>
      <c r="G16" s="16">
        <f>SUMIFS(Data!$E:$E,Data!$D:$D,'Task 4'!$C16,Data!$G:$G,'Task 4'!G$5)</f>
        <v>2049.4936000000002</v>
      </c>
      <c r="H16" s="16">
        <f>SUMIFS(Data!$E:$E,Data!$D:$D,'Task 4'!$C16,Data!$G:$G,'Task 4'!H$5)</f>
        <v>2626.2796560000006</v>
      </c>
      <c r="I16" s="16">
        <f>SUMIFS(Data!$E:$E,Data!$D:$D,'Task 4'!$C16,Data!$G:$G,'Task 4'!I$5)</f>
        <v>2402.8555751199997</v>
      </c>
      <c r="J16" s="16">
        <f>SUMIFS(Data!$E:$E,Data!$D:$D,'Task 4'!$C16,Data!$G:$G,'Task 4'!J$5)</f>
        <v>2035.5037566864003</v>
      </c>
      <c r="K16" s="16">
        <f>SUMIFS(Data!$E:$E,Data!$D:$D,'Task 4'!$C16,Data!$G:$G,'Task 4'!K$5)</f>
        <v>2116.9239069538562</v>
      </c>
      <c r="L16" s="16">
        <f>SUMIFS(Data!$E:$E,Data!$D:$D,'Task 4'!$C16,Data!$G:$G,'Task 4'!L$5)</f>
        <v>2829.3336054368992</v>
      </c>
      <c r="M16" s="16">
        <f>SUMIFS(Data!$E:$E,Data!$D:$D,'Task 4'!$C16,Data!$G:$G,'Task 4'!M$5)</f>
        <v>2801.0402693825299</v>
      </c>
      <c r="N16" s="16">
        <f>SUMIFS(Data!$E:$E,Data!$D:$D,'Task 4'!$C16,Data!$G:$G,'Task 4'!N$5)</f>
        <v>2688.9986586072287</v>
      </c>
      <c r="O16" s="16">
        <f>SUMIFS(Data!$E:$E,Data!$D:$D,'Task 4'!$C16,Data!$G:$G,'Task 4'!O$5)</f>
        <v>3960.5759903892917</v>
      </c>
      <c r="P16" s="16">
        <f t="shared" si="0"/>
        <v>27237.485018576208</v>
      </c>
    </row>
    <row r="17" spans="2:16" x14ac:dyDescent="0.2">
      <c r="B17" s="28"/>
      <c r="C17" s="16" t="s">
        <v>13</v>
      </c>
      <c r="D17" s="16">
        <f>SUMIFS(Data!$E:$E,Data!$D:$D,'Task 4'!$C17,Data!$G:$G,'Task 4'!D$5)</f>
        <v>1800</v>
      </c>
      <c r="E17" s="16">
        <f>SUMIFS(Data!$E:$E,Data!$D:$D,'Task 4'!$C17,Data!$G:$G,'Task 4'!E$5)</f>
        <v>1100</v>
      </c>
      <c r="F17" s="16">
        <f>SUMIFS(Data!$E:$E,Data!$D:$D,'Task 4'!$C17,Data!$G:$G,'Task 4'!F$5)</f>
        <v>646.79999999999995</v>
      </c>
      <c r="G17" s="16">
        <f>SUMIFS(Data!$E:$E,Data!$D:$D,'Task 4'!$C17,Data!$G:$G,'Task 4'!G$5)</f>
        <v>1463.9240000000002</v>
      </c>
      <c r="H17" s="16">
        <f>SUMIFS(Data!$E:$E,Data!$D:$D,'Task 4'!$C17,Data!$G:$G,'Task 4'!H$5)</f>
        <v>1332.17084</v>
      </c>
      <c r="I17" s="16">
        <f>SUMIFS(Data!$E:$E,Data!$D:$D,'Task 4'!$C17,Data!$G:$G,'Task 4'!I$5)</f>
        <v>1425.4227988000002</v>
      </c>
      <c r="J17" s="16">
        <f>SUMIFS(Data!$E:$E,Data!$D:$D,'Task 4'!$C17,Data!$G:$G,'Task 4'!J$5)</f>
        <v>1453.9312547760003</v>
      </c>
      <c r="K17" s="16">
        <f>SUMIFS(Data!$E:$E,Data!$D:$D,'Task 4'!$C17,Data!$G:$G,'Task 4'!K$5)</f>
        <v>1080.0632178336002</v>
      </c>
      <c r="L17" s="16">
        <f>SUMIFS(Data!$E:$E,Data!$D:$D,'Task 4'!$C17,Data!$G:$G,'Task 4'!L$5)</f>
        <v>2157.9663092315332</v>
      </c>
      <c r="M17" s="16">
        <f>SUMIFS(Data!$E:$E,Data!$D:$D,'Task 4'!$C17,Data!$G:$G,'Task 4'!M$5)</f>
        <v>2326.2876813515927</v>
      </c>
      <c r="N17" s="16">
        <f>SUMIFS(Data!$E:$E,Data!$D:$D,'Task 4'!$C17,Data!$G:$G,'Task 4'!N$5)</f>
        <v>2233.2361740975293</v>
      </c>
      <c r="O17" s="16">
        <f>SUMIFS(Data!$E:$E,Data!$D:$D,'Task 4'!$C17,Data!$G:$G,'Task 4'!O$5)</f>
        <v>2957.898524467952</v>
      </c>
      <c r="P17" s="16">
        <f t="shared" si="0"/>
        <v>19977.70080055821</v>
      </c>
    </row>
    <row r="18" spans="2:16" x14ac:dyDescent="0.2">
      <c r="B18" s="28"/>
      <c r="C18" s="16" t="s">
        <v>15</v>
      </c>
      <c r="D18" s="16">
        <f>SUMIFS(Data!$E:$E,Data!$D:$D,'Task 4'!$C18,Data!$G:$G,'Task 4'!D$5)</f>
        <v>2960</v>
      </c>
      <c r="E18" s="16">
        <f>SUMIFS(Data!$E:$E,Data!$D:$D,'Task 4'!$C18,Data!$G:$G,'Task 4'!E$5)</f>
        <v>1936</v>
      </c>
      <c r="F18" s="16">
        <f>SUMIFS(Data!$E:$E,Data!$D:$D,'Task 4'!$C18,Data!$G:$G,'Task 4'!F$5)</f>
        <v>1897.28</v>
      </c>
      <c r="G18" s="16">
        <f>SUMIFS(Data!$E:$E,Data!$D:$D,'Task 4'!$C18,Data!$G:$G,'Task 4'!G$5)</f>
        <v>3513.4176000000002</v>
      </c>
      <c r="H18" s="16">
        <f>SUMIFS(Data!$E:$E,Data!$D:$D,'Task 4'!$C18,Data!$G:$G,'Task 4'!H$5)</f>
        <v>2816.5897760000003</v>
      </c>
      <c r="I18" s="16">
        <f>SUMIFS(Data!$E:$E,Data!$D:$D,'Task 4'!$C18,Data!$G:$G,'Task 4'!I$5)</f>
        <v>2199.2237467200002</v>
      </c>
      <c r="J18" s="16">
        <f>SUMIFS(Data!$E:$E,Data!$D:$D,'Task 4'!$C18,Data!$G:$G,'Task 4'!J$5)</f>
        <v>1412.3903617824001</v>
      </c>
      <c r="K18" s="16">
        <f>SUMIFS(Data!$E:$E,Data!$D:$D,'Task 4'!$C18,Data!$G:$G,'Task 4'!K$5)</f>
        <v>1036.8606891202562</v>
      </c>
      <c r="L18" s="16">
        <f>SUMIFS(Data!$E:$E,Data!$D:$D,'Task 4'!$C18,Data!$G:$G,'Task 4'!L$5)</f>
        <v>2110.0115023597214</v>
      </c>
      <c r="M18" s="16">
        <f>SUMIFS(Data!$E:$E,Data!$D:$D,'Task 4'!$C18,Data!$G:$G,'Task 4'!M$5)</f>
        <v>2326.2876813515927</v>
      </c>
      <c r="N18" s="16">
        <f>SUMIFS(Data!$E:$E,Data!$D:$D,'Task 4'!$C18,Data!$G:$G,'Task 4'!N$5)</f>
        <v>3144.7611431169285</v>
      </c>
      <c r="O18" s="16">
        <f>SUMIFS(Data!$E:$E,Data!$D:$D,'Task 4'!$C18,Data!$G:$G,'Task 4'!O$5)</f>
        <v>4461.9147233499616</v>
      </c>
      <c r="P18" s="16">
        <f t="shared" si="0"/>
        <v>29814.737223800861</v>
      </c>
    </row>
    <row r="19" spans="2:16" x14ac:dyDescent="0.2">
      <c r="B19" s="28"/>
      <c r="C19" s="16" t="s">
        <v>16</v>
      </c>
      <c r="D19" s="16">
        <f>SUMIFS(Data!$E:$E,Data!$D:$D,'Task 4'!$C19,Data!$G:$G,'Task 4'!D$5)</f>
        <v>4640</v>
      </c>
      <c r="E19" s="16">
        <f>SUMIFS(Data!$E:$E,Data!$D:$D,'Task 4'!$C19,Data!$G:$G,'Task 4'!E$5)</f>
        <v>6424</v>
      </c>
      <c r="F19" s="16">
        <f>SUMIFS(Data!$E:$E,Data!$D:$D,'Task 4'!$C19,Data!$G:$G,'Task 4'!F$5)</f>
        <v>5001.92</v>
      </c>
      <c r="G19" s="16">
        <f>SUMIFS(Data!$E:$E,Data!$D:$D,'Task 4'!$C19,Data!$G:$G,'Task 4'!G$5)</f>
        <v>4015.3343999999997</v>
      </c>
      <c r="H19" s="16">
        <f>SUMIFS(Data!$E:$E,Data!$D:$D,'Task 4'!$C19,Data!$G:$G,'Task 4'!H$5)</f>
        <v>3653.9543039999999</v>
      </c>
      <c r="I19" s="16">
        <f>SUMIFS(Data!$E:$E,Data!$D:$D,'Task 4'!$C19,Data!$G:$G,'Task 4'!I$5)</f>
        <v>3095.20379168</v>
      </c>
      <c r="J19" s="16">
        <f>SUMIFS(Data!$E:$E,Data!$D:$D,'Task 4'!$C19,Data!$G:$G,'Task 4'!J$5)</f>
        <v>3157.1078675136005</v>
      </c>
      <c r="K19" s="16">
        <f>SUMIFS(Data!$E:$E,Data!$D:$D,'Task 4'!$C19,Data!$G:$G,'Task 4'!K$5)</f>
        <v>2851.3668950807046</v>
      </c>
      <c r="L19" s="16">
        <f>SUMIFS(Data!$E:$E,Data!$D:$D,'Task 4'!$C19,Data!$G:$G,'Task 4'!L$5)</f>
        <v>3165.0172535395823</v>
      </c>
      <c r="M19" s="16">
        <f>SUMIFS(Data!$E:$E,Data!$D:$D,'Task 4'!$C19,Data!$G:$G,'Task 4'!M$5)</f>
        <v>3798.0207042474985</v>
      </c>
      <c r="N19" s="16">
        <f>SUMIFS(Data!$E:$E,Data!$D:$D,'Task 4'!$C19,Data!$G:$G,'Task 4'!N$5)</f>
        <v>2734.5749070581983</v>
      </c>
      <c r="O19" s="16">
        <f>SUMIFS(Data!$E:$E,Data!$D:$D,'Task 4'!$C19,Data!$G:$G,'Task 4'!O$5)</f>
        <v>3459.2372574286223</v>
      </c>
      <c r="P19" s="16">
        <f t="shared" si="0"/>
        <v>45995.737380548206</v>
      </c>
    </row>
    <row r="20" spans="2:16" x14ac:dyDescent="0.2">
      <c r="B20" s="28"/>
      <c r="C20" s="16" t="s">
        <v>17</v>
      </c>
      <c r="D20" s="16">
        <f>SUMIFS(Data!$E:$E,Data!$D:$D,'Task 4'!$C20,Data!$G:$G,'Task 4'!D$5)</f>
        <v>840</v>
      </c>
      <c r="E20" s="16">
        <f>SUMIFS(Data!$E:$E,Data!$D:$D,'Task 4'!$C20,Data!$G:$G,'Task 4'!E$5)</f>
        <v>1804</v>
      </c>
      <c r="F20" s="16">
        <f>SUMIFS(Data!$E:$E,Data!$D:$D,'Task 4'!$C20,Data!$G:$G,'Task 4'!F$5)</f>
        <v>1336.72</v>
      </c>
      <c r="G20" s="16">
        <f>SUMIFS(Data!$E:$E,Data!$D:$D,'Task 4'!$C20,Data!$G:$G,'Task 4'!G$5)</f>
        <v>1296.6183999999998</v>
      </c>
      <c r="H20" s="16">
        <f>SUMIFS(Data!$E:$E,Data!$D:$D,'Task 4'!$C20,Data!$G:$G,'Task 4'!H$5)</f>
        <v>1941.1632239999999</v>
      </c>
      <c r="I20" s="16">
        <f>SUMIFS(Data!$E:$E,Data!$D:$D,'Task 4'!$C20,Data!$G:$G,'Task 4'!I$5)</f>
        <v>2077.04464968</v>
      </c>
      <c r="J20" s="16">
        <f>SUMIFS(Data!$E:$E,Data!$D:$D,'Task 4'!$C20,Data!$G:$G,'Task 4'!J$5)</f>
        <v>2533.9944726096001</v>
      </c>
      <c r="K20" s="16">
        <f>SUMIFS(Data!$E:$E,Data!$D:$D,'Task 4'!$C20,Data!$G:$G,'Task 4'!K$5)</f>
        <v>2635.3542515139843</v>
      </c>
      <c r="L20" s="16">
        <f>SUMIFS(Data!$E:$E,Data!$D:$D,'Task 4'!$C20,Data!$G:$G,'Task 4'!L$5)</f>
        <v>3404.7912878986413</v>
      </c>
      <c r="M20" s="16">
        <f>SUMIFS(Data!$E:$E,Data!$D:$D,'Task 4'!$C20,Data!$G:$G,'Task 4'!M$5)</f>
        <v>3370.7433750196546</v>
      </c>
      <c r="N20" s="16">
        <f>SUMIFS(Data!$E:$E,Data!$D:$D,'Task 4'!$C20,Data!$G:$G,'Task 4'!N$5)</f>
        <v>2324.3886709994686</v>
      </c>
      <c r="O20" s="16">
        <f>SUMIFS(Data!$E:$E,Data!$D:$D,'Task 4'!$C20,Data!$G:$G,'Task 4'!O$5)</f>
        <v>3559.5050040207557</v>
      </c>
      <c r="P20" s="16">
        <f t="shared" si="0"/>
        <v>27124.323335742109</v>
      </c>
    </row>
    <row r="21" spans="2:16" x14ac:dyDescent="0.2">
      <c r="B21" s="28"/>
      <c r="C21" s="16" t="s">
        <v>20</v>
      </c>
      <c r="D21" s="16">
        <f>SUMIFS(Data!$E:$E,Data!$D:$D,'Task 4'!$C21,Data!$G:$G,'Task 4'!D$5)</f>
        <v>2280</v>
      </c>
      <c r="E21" s="16">
        <f>SUMIFS(Data!$E:$E,Data!$D:$D,'Task 4'!$C21,Data!$G:$G,'Task 4'!E$5)</f>
        <v>3388</v>
      </c>
      <c r="F21" s="16">
        <f>SUMIFS(Data!$E:$E,Data!$D:$D,'Task 4'!$C21,Data!$G:$G,'Task 4'!F$5)</f>
        <v>4182.6400000000003</v>
      </c>
      <c r="G21" s="16">
        <f>SUMIFS(Data!$E:$E,Data!$D:$D,'Task 4'!$C21,Data!$G:$G,'Task 4'!G$5)</f>
        <v>4057.1608000000001</v>
      </c>
      <c r="H21" s="16">
        <f>SUMIFS(Data!$E:$E,Data!$D:$D,'Task 4'!$C21,Data!$G:$G,'Task 4'!H$5)</f>
        <v>3692.0163280000002</v>
      </c>
      <c r="I21" s="16">
        <f>SUMIFS(Data!$E:$E,Data!$D:$D,'Task 4'!$C21,Data!$G:$G,'Task 4'!I$5)</f>
        <v>3950.4574709600001</v>
      </c>
      <c r="J21" s="16">
        <f>SUMIFS(Data!$E:$E,Data!$D:$D,'Task 4'!$C21,Data!$G:$G,'Task 4'!J$5)</f>
        <v>4444.8755503152006</v>
      </c>
      <c r="K21" s="16">
        <f>SUMIFS(Data!$E:$E,Data!$D:$D,'Task 4'!$C21,Data!$G:$G,'Task 4'!K$5)</f>
        <v>2894.5694237940488</v>
      </c>
      <c r="L21" s="16">
        <f>SUMIFS(Data!$E:$E,Data!$D:$D,'Task 4'!$C21,Data!$G:$G,'Task 4'!L$5)</f>
        <v>3212.9720604113941</v>
      </c>
      <c r="M21" s="16">
        <f>SUMIFS(Data!$E:$E,Data!$D:$D,'Task 4'!$C21,Data!$G:$G,'Task 4'!M$5)</f>
        <v>3180.8423398072805</v>
      </c>
      <c r="N21" s="16">
        <f>SUMIFS(Data!$E:$E,Data!$D:$D,'Task 4'!$C21,Data!$G:$G,'Task 4'!N$5)</f>
        <v>2142.0836771955892</v>
      </c>
      <c r="O21" s="16">
        <f>SUMIFS(Data!$E:$E,Data!$D:$D,'Task 4'!$C21,Data!$G:$G,'Task 4'!O$5)</f>
        <v>3158.4340176522201</v>
      </c>
      <c r="P21" s="16">
        <f t="shared" si="0"/>
        <v>40584.051668135726</v>
      </c>
    </row>
    <row r="22" spans="2:16" ht="15" x14ac:dyDescent="0.25">
      <c r="O22"/>
    </row>
    <row r="23" spans="2:16" x14ac:dyDescent="0.2">
      <c r="B23" s="28" t="s">
        <v>44</v>
      </c>
      <c r="C23" s="16"/>
      <c r="D23" s="16">
        <v>1</v>
      </c>
      <c r="E23" s="16">
        <v>2</v>
      </c>
      <c r="F23" s="16">
        <v>3</v>
      </c>
      <c r="G23" s="16">
        <v>4</v>
      </c>
      <c r="H23" s="16">
        <v>5</v>
      </c>
      <c r="I23" s="16">
        <v>6</v>
      </c>
      <c r="J23" s="16">
        <v>7</v>
      </c>
      <c r="K23" s="16">
        <v>8</v>
      </c>
      <c r="L23" s="16">
        <v>9</v>
      </c>
      <c r="M23" s="16">
        <v>10</v>
      </c>
      <c r="N23" s="16">
        <v>11</v>
      </c>
      <c r="O23" s="16">
        <v>12</v>
      </c>
      <c r="P23" s="16" t="s">
        <v>42</v>
      </c>
    </row>
    <row r="24" spans="2:16" x14ac:dyDescent="0.2">
      <c r="B24" s="28"/>
      <c r="C24" s="16" t="s">
        <v>2</v>
      </c>
      <c r="D24" s="16">
        <f>SUMIFS(Data!$F:$F,Data!$D:$D,'Task 4'!$C24,Data!$G:$G,'Task 4'!D$5)</f>
        <v>2569.3200000000002</v>
      </c>
      <c r="E24" s="16">
        <f>SUMIFS(Data!$F:$F,Data!$D:$D,'Task 4'!$C24,Data!$G:$G,'Task 4'!E$5)</f>
        <v>2577.4452000000006</v>
      </c>
      <c r="F24" s="16">
        <f>SUMIFS(Data!$F:$F,Data!$D:$D,'Task 4'!$C24,Data!$G:$G,'Task 4'!F$5)</f>
        <v>2955.2986663200004</v>
      </c>
      <c r="G24" s="16">
        <f>SUMIFS(Data!$F:$F,Data!$D:$D,'Task 4'!$C24,Data!$G:$G,'Task 4'!G$5)</f>
        <v>3255.9636801217689</v>
      </c>
      <c r="H24" s="16">
        <f>SUMIFS(Data!$F:$F,Data!$D:$D,'Task 4'!$C24,Data!$G:$G,'Task 4'!H$5)</f>
        <v>2946.0577297856239</v>
      </c>
      <c r="I24" s="16">
        <f>SUMIFS(Data!$F:$F,Data!$D:$D,'Task 4'!$C24,Data!$G:$G,'Task 4'!I$5)</f>
        <v>3750.081393029966</v>
      </c>
      <c r="J24" s="16">
        <f>SUMIFS(Data!$F:$F,Data!$D:$D,'Task 4'!$C24,Data!$G:$G,'Task 4'!J$5)</f>
        <v>3377.3799075649467</v>
      </c>
      <c r="K24" s="16">
        <f>SUMIFS(Data!$F:$F,Data!$D:$D,'Task 4'!$C24,Data!$G:$G,'Task 4'!K$5)</f>
        <v>4098.2245492463198</v>
      </c>
      <c r="L24" s="16">
        <f>SUMIFS(Data!$F:$F,Data!$D:$D,'Task 4'!$C24,Data!$G:$G,'Task 4'!L$5)</f>
        <v>2775.7661497002796</v>
      </c>
      <c r="M24" s="16">
        <f>SUMIFS(Data!$F:$F,Data!$D:$D,'Task 4'!$C24,Data!$G:$G,'Task 4'!M$5)</f>
        <v>3125.0636582395255</v>
      </c>
      <c r="N24" s="16">
        <f>SUMIFS(Data!$F:$F,Data!$D:$D,'Task 4'!$C24,Data!$G:$G,'Task 4'!N$5)</f>
        <v>3527.6699695110847</v>
      </c>
      <c r="O24" s="16">
        <f>SUMIFS(Data!$F:$F,Data!$D:$D,'Task 4'!$C24,Data!$G:$G,'Task 4'!O$5)</f>
        <v>3630.5117855577018</v>
      </c>
      <c r="P24" s="16">
        <f>SUM(D24:O24)</f>
        <v>38588.782689077227</v>
      </c>
    </row>
    <row r="25" spans="2:16" x14ac:dyDescent="0.2">
      <c r="B25" s="28"/>
      <c r="C25" s="16" t="s">
        <v>3</v>
      </c>
      <c r="D25" s="16">
        <f>SUMIFS(Data!$F:$F,Data!$D:$D,'Task 4'!$C25,Data!$G:$G,'Task 4'!D$5)</f>
        <v>1391</v>
      </c>
      <c r="E25" s="16">
        <f>SUMIFS(Data!$F:$F,Data!$D:$D,'Task 4'!$C25,Data!$G:$G,'Task 4'!E$5)</f>
        <v>1101.672</v>
      </c>
      <c r="F25" s="16">
        <f>SUMIFS(Data!$F:$F,Data!$D:$D,'Task 4'!$C25,Data!$G:$G,'Task 4'!F$5)</f>
        <v>1621.8570368000003</v>
      </c>
      <c r="G25" s="16">
        <f>SUMIFS(Data!$F:$F,Data!$D:$D,'Task 4'!$C25,Data!$G:$G,'Task 4'!G$5)</f>
        <v>1851.5369448576002</v>
      </c>
      <c r="H25" s="16">
        <f>SUMIFS(Data!$F:$F,Data!$D:$D,'Task 4'!$C25,Data!$G:$G,'Task 4'!H$5)</f>
        <v>1031.1579553300946</v>
      </c>
      <c r="I25" s="16">
        <f>SUMIFS(Data!$F:$F,Data!$D:$D,'Task 4'!$C25,Data!$G:$G,'Task 4'!I$5)</f>
        <v>2042.4031048117042</v>
      </c>
      <c r="J25" s="16">
        <f>SUMIFS(Data!$F:$F,Data!$D:$D,'Task 4'!$C25,Data!$G:$G,'Task 4'!J$5)</f>
        <v>2676.3650285452568</v>
      </c>
      <c r="K25" s="16">
        <f>SUMIFS(Data!$F:$F,Data!$D:$D,'Task 4'!$C25,Data!$G:$G,'Task 4'!K$5)</f>
        <v>3446.1385891363693</v>
      </c>
      <c r="L25" s="16">
        <f>SUMIFS(Data!$F:$F,Data!$D:$D,'Task 4'!$C25,Data!$G:$G,'Task 4'!L$5)</f>
        <v>2819.9476383815781</v>
      </c>
      <c r="M25" s="16">
        <f>SUMIFS(Data!$F:$F,Data!$D:$D,'Task 4'!$C25,Data!$G:$G,'Task 4'!M$5)</f>
        <v>2509.4472298139281</v>
      </c>
      <c r="N25" s="16">
        <f>SUMIFS(Data!$F:$F,Data!$D:$D,'Task 4'!$C25,Data!$G:$G,'Task 4'!N$5)</f>
        <v>3155.4203235905684</v>
      </c>
      <c r="O25" s="16">
        <f>SUMIFS(Data!$F:$F,Data!$D:$D,'Task 4'!$C25,Data!$G:$G,'Task 4'!O$5)</f>
        <v>3160.8345375591989</v>
      </c>
      <c r="P25" s="16">
        <f t="shared" ref="P25:P39" si="1">SUM(D25:O25)</f>
        <v>26807.780388826301</v>
      </c>
    </row>
    <row r="26" spans="2:16" x14ac:dyDescent="0.2">
      <c r="B26" s="28"/>
      <c r="C26" s="16" t="s">
        <v>4</v>
      </c>
      <c r="D26" s="16">
        <f>SUMIFS(Data!$F:$F,Data!$D:$D,'Task 4'!$C26,Data!$G:$G,'Task 4'!D$5)</f>
        <v>1605.1200000000001</v>
      </c>
      <c r="E26" s="16">
        <f>SUMIFS(Data!$F:$F,Data!$D:$D,'Task 4'!$C26,Data!$G:$G,'Task 4'!E$5)</f>
        <v>1818.1363199999998</v>
      </c>
      <c r="F26" s="16">
        <f>SUMIFS(Data!$F:$F,Data!$D:$D,'Task 4'!$C26,Data!$G:$G,'Task 4'!F$5)</f>
        <v>2240.062336512</v>
      </c>
      <c r="G26" s="16">
        <f>SUMIFS(Data!$F:$F,Data!$D:$D,'Task 4'!$C26,Data!$G:$G,'Task 4'!G$5)</f>
        <v>1987.5523662618623</v>
      </c>
      <c r="H26" s="16">
        <f>SUMIFS(Data!$F:$F,Data!$D:$D,'Task 4'!$C26,Data!$G:$G,'Task 4'!H$5)</f>
        <v>1772.4992002323288</v>
      </c>
      <c r="I26" s="16">
        <f>SUMIFS(Data!$F:$F,Data!$D:$D,'Task 4'!$C26,Data!$G:$G,'Task 4'!I$5)</f>
        <v>1915.5398856910779</v>
      </c>
      <c r="J26" s="16">
        <f>SUMIFS(Data!$F:$F,Data!$D:$D,'Task 4'!$C26,Data!$G:$G,'Task 4'!J$5)</f>
        <v>2408.1209672965392</v>
      </c>
      <c r="K26" s="16">
        <f>SUMIFS(Data!$F:$F,Data!$D:$D,'Task 4'!$C26,Data!$G:$G,'Task 4'!K$5)</f>
        <v>2994.9717431613021</v>
      </c>
      <c r="L26" s="16">
        <f>SUMIFS(Data!$F:$F,Data!$D:$D,'Task 4'!$C26,Data!$G:$G,'Task 4'!L$5)</f>
        <v>2948.9548832016703</v>
      </c>
      <c r="M26" s="16">
        <f>SUMIFS(Data!$F:$F,Data!$D:$D,'Task 4'!$C26,Data!$G:$G,'Task 4'!M$5)</f>
        <v>3102.2840795606253</v>
      </c>
      <c r="N26" s="16">
        <f>SUMIFS(Data!$F:$F,Data!$D:$D,'Task 4'!$C26,Data!$G:$G,'Task 4'!N$5)</f>
        <v>1901.3407721828864</v>
      </c>
      <c r="O26" s="16">
        <f>SUMIFS(Data!$F:$F,Data!$D:$D,'Task 4'!$C26,Data!$G:$G,'Task 4'!O$5)</f>
        <v>2763.0067730550536</v>
      </c>
      <c r="P26" s="16">
        <f t="shared" si="1"/>
        <v>27457.589327155347</v>
      </c>
    </row>
    <row r="27" spans="2:16" x14ac:dyDescent="0.2">
      <c r="B27" s="28"/>
      <c r="C27" s="16" t="s">
        <v>5</v>
      </c>
      <c r="D27" s="16">
        <f>SUMIFS(Data!$F:$F,Data!$D:$D,'Task 4'!$C27,Data!$G:$G,'Task 4'!D$5)</f>
        <v>882</v>
      </c>
      <c r="E27" s="16">
        <f>SUMIFS(Data!$F:$F,Data!$D:$D,'Task 4'!$C27,Data!$G:$G,'Task 4'!E$5)</f>
        <v>1114.6519999999998</v>
      </c>
      <c r="F27" s="16">
        <f>SUMIFS(Data!$F:$F,Data!$D:$D,'Task 4'!$C27,Data!$G:$G,'Task 4'!F$5)</f>
        <v>1031.5840796800001</v>
      </c>
      <c r="G27" s="16">
        <f>SUMIFS(Data!$F:$F,Data!$D:$D,'Task 4'!$C27,Data!$G:$G,'Task 4'!G$5)</f>
        <v>795.60046272044792</v>
      </c>
      <c r="H27" s="16">
        <f>SUMIFS(Data!$F:$F,Data!$D:$D,'Task 4'!$C27,Data!$G:$G,'Task 4'!H$5)</f>
        <v>731.23638528636366</v>
      </c>
      <c r="I27" s="16">
        <f>SUMIFS(Data!$F:$F,Data!$D:$D,'Task 4'!$C27,Data!$G:$G,'Task 4'!I$5)</f>
        <v>241.277397249302</v>
      </c>
      <c r="J27" s="16">
        <f>SUMIFS(Data!$F:$F,Data!$D:$D,'Task 4'!$C27,Data!$G:$G,'Task 4'!J$5)</f>
        <v>637.21731809536425</v>
      </c>
      <c r="K27" s="16">
        <f>SUMIFS(Data!$F:$F,Data!$D:$D,'Task 4'!$C27,Data!$G:$G,'Task 4'!K$5)</f>
        <v>1043.0590970287317</v>
      </c>
      <c r="L27" s="16">
        <f>SUMIFS(Data!$F:$F,Data!$D:$D,'Task 4'!$C27,Data!$G:$G,'Task 4'!L$5)</f>
        <v>1849.4146283290984</v>
      </c>
      <c r="M27" s="16">
        <f>SUMIFS(Data!$F:$F,Data!$D:$D,'Task 4'!$C27,Data!$G:$G,'Task 4'!M$5)</f>
        <v>1377.6275648964131</v>
      </c>
      <c r="N27" s="16">
        <f>SUMIFS(Data!$F:$F,Data!$D:$D,'Task 4'!$C27,Data!$G:$G,'Task 4'!N$5)</f>
        <v>1486.4793925724032</v>
      </c>
      <c r="O27" s="16">
        <f>SUMIFS(Data!$F:$F,Data!$D:$D,'Task 4'!$C27,Data!$G:$G,'Task 4'!O$5)</f>
        <v>1857.630380842711</v>
      </c>
      <c r="P27" s="16">
        <f t="shared" si="1"/>
        <v>13047.778706700836</v>
      </c>
    </row>
    <row r="28" spans="2:16" x14ac:dyDescent="0.2">
      <c r="B28" s="28"/>
      <c r="C28" s="16" t="s">
        <v>6</v>
      </c>
      <c r="D28" s="16">
        <f>SUMIFS(Data!$F:$F,Data!$D:$D,'Task 4'!$C28,Data!$G:$G,'Task 4'!D$5)</f>
        <v>1533.6</v>
      </c>
      <c r="E28" s="16">
        <f>SUMIFS(Data!$F:$F,Data!$D:$D,'Task 4'!$C28,Data!$G:$G,'Task 4'!E$5)</f>
        <v>488.98079999999999</v>
      </c>
      <c r="F28" s="16">
        <f>SUMIFS(Data!$F:$F,Data!$D:$D,'Task 4'!$C28,Data!$G:$G,'Task 4'!F$5)</f>
        <v>581.43076991999988</v>
      </c>
      <c r="G28" s="16">
        <f>SUMIFS(Data!$F:$F,Data!$D:$D,'Task 4'!$C28,Data!$G:$G,'Task 4'!G$5)</f>
        <v>765.28812445747189</v>
      </c>
      <c r="H28" s="16">
        <f>SUMIFS(Data!$F:$F,Data!$D:$D,'Task 4'!$C28,Data!$G:$G,'Task 4'!H$5)</f>
        <v>675.51982745861039</v>
      </c>
      <c r="I28" s="16">
        <f>SUMIFS(Data!$F:$F,Data!$D:$D,'Task 4'!$C28,Data!$G:$G,'Task 4'!I$5)</f>
        <v>1146.8525284040652</v>
      </c>
      <c r="J28" s="16">
        <f>SUMIFS(Data!$F:$F,Data!$D:$D,'Task 4'!$C28,Data!$G:$G,'Task 4'!J$5)</f>
        <v>1651.0744343206866</v>
      </c>
      <c r="K28" s="16">
        <f>SUMIFS(Data!$F:$F,Data!$D:$D,'Task 4'!$C28,Data!$G:$G,'Task 4'!K$5)</f>
        <v>1080.8802233607594</v>
      </c>
      <c r="L28" s="16">
        <f>SUMIFS(Data!$F:$F,Data!$D:$D,'Task 4'!$C28,Data!$G:$G,'Task 4'!L$5)</f>
        <v>1519.0220711188913</v>
      </c>
      <c r="M28" s="16">
        <f>SUMIFS(Data!$F:$F,Data!$D:$D,'Task 4'!$C28,Data!$G:$G,'Task 4'!M$5)</f>
        <v>1155.6997200954715</v>
      </c>
      <c r="N28" s="16">
        <f>SUMIFS(Data!$F:$F,Data!$D:$D,'Task 4'!$C28,Data!$G:$G,'Task 4'!N$5)</f>
        <v>1258.2598014736861</v>
      </c>
      <c r="O28" s="16">
        <f>SUMIFS(Data!$F:$F,Data!$D:$D,'Task 4'!$C28,Data!$G:$G,'Task 4'!O$5)</f>
        <v>1020.8869933053431</v>
      </c>
      <c r="P28" s="16">
        <f t="shared" si="1"/>
        <v>12877.495293914986</v>
      </c>
    </row>
    <row r="29" spans="2:16" x14ac:dyDescent="0.2">
      <c r="B29" s="28"/>
      <c r="C29" s="16" t="s">
        <v>7</v>
      </c>
      <c r="D29" s="16">
        <f>SUMIFS(Data!$F:$F,Data!$D:$D,'Task 4'!$C29,Data!$G:$G,'Task 4'!D$5)</f>
        <v>1593.6</v>
      </c>
      <c r="E29" s="16">
        <f>SUMIFS(Data!$F:$F,Data!$D:$D,'Task 4'!$C29,Data!$G:$G,'Task 4'!E$5)</f>
        <v>1893.1967999999999</v>
      </c>
      <c r="F29" s="16">
        <f>SUMIFS(Data!$F:$F,Data!$D:$D,'Task 4'!$C29,Data!$G:$G,'Task 4'!F$5)</f>
        <v>1792.5197875199999</v>
      </c>
      <c r="G29" s="16">
        <f>SUMIFS(Data!$F:$F,Data!$D:$D,'Task 4'!$C29,Data!$G:$G,'Task 4'!G$5)</f>
        <v>1508.8435727016958</v>
      </c>
      <c r="H29" s="16">
        <f>SUMIFS(Data!$F:$F,Data!$D:$D,'Task 4'!$C29,Data!$G:$G,'Task 4'!H$5)</f>
        <v>1301.8812376900441</v>
      </c>
      <c r="I29" s="16">
        <f>SUMIFS(Data!$F:$F,Data!$D:$D,'Task 4'!$C29,Data!$G:$G,'Task 4'!I$5)</f>
        <v>1668.238508165342</v>
      </c>
      <c r="J29" s="16">
        <f>SUMIFS(Data!$F:$F,Data!$D:$D,'Task 4'!$C29,Data!$G:$G,'Task 4'!J$5)</f>
        <v>1667.5712127620759</v>
      </c>
      <c r="K29" s="16">
        <f>SUMIFS(Data!$F:$F,Data!$D:$D,'Task 4'!$C29,Data!$G:$G,'Task 4'!K$5)</f>
        <v>1751.6168018852845</v>
      </c>
      <c r="L29" s="16">
        <f>SUMIFS(Data!$F:$F,Data!$D:$D,'Task 4'!$C29,Data!$G:$G,'Task 4'!L$5)</f>
        <v>1475.6173081229601</v>
      </c>
      <c r="M29" s="16">
        <f>SUMIFS(Data!$F:$F,Data!$D:$D,'Task 4'!$C29,Data!$G:$G,'Task 4'!M$5)</f>
        <v>886.00226988685631</v>
      </c>
      <c r="N29" s="16">
        <f>SUMIFS(Data!$F:$F,Data!$D:$D,'Task 4'!$C29,Data!$G:$G,'Task 4'!N$5)</f>
        <v>850.30871156201283</v>
      </c>
      <c r="O29" s="16">
        <f>SUMIFS(Data!$F:$F,Data!$D:$D,'Task 4'!$C29,Data!$G:$G,'Task 4'!O$5)</f>
        <v>432.20417536480119</v>
      </c>
      <c r="P29" s="16">
        <f t="shared" si="1"/>
        <v>16821.60038566107</v>
      </c>
    </row>
    <row r="30" spans="2:16" x14ac:dyDescent="0.2">
      <c r="B30" s="28"/>
      <c r="C30" s="16" t="s">
        <v>8</v>
      </c>
      <c r="D30" s="16">
        <f>SUMIFS(Data!$F:$F,Data!$D:$D,'Task 4'!$C30,Data!$G:$G,'Task 4'!D$5)</f>
        <v>1404</v>
      </c>
      <c r="E30" s="16">
        <f>SUMIFS(Data!$F:$F,Data!$D:$D,'Task 4'!$C30,Data!$G:$G,'Task 4'!E$5)</f>
        <v>1725.5700000000002</v>
      </c>
      <c r="F30" s="16">
        <f>SUMIFS(Data!$F:$F,Data!$D:$D,'Task 4'!$C30,Data!$G:$G,'Task 4'!F$5)</f>
        <v>1683.3164040000001</v>
      </c>
      <c r="G30" s="16">
        <f>SUMIFS(Data!$F:$F,Data!$D:$D,'Task 4'!$C30,Data!$G:$G,'Task 4'!G$5)</f>
        <v>843.01732413360014</v>
      </c>
      <c r="H30" s="16">
        <f>SUMIFS(Data!$F:$F,Data!$D:$D,'Task 4'!$C30,Data!$G:$G,'Task 4'!H$5)</f>
        <v>790.16013791042349</v>
      </c>
      <c r="I30" s="16">
        <f>SUMIFS(Data!$F:$F,Data!$D:$D,'Task 4'!$C30,Data!$G:$G,'Task 4'!I$5)</f>
        <v>837.01663408851152</v>
      </c>
      <c r="J30" s="16">
        <f>SUMIFS(Data!$F:$F,Data!$D:$D,'Task 4'!$C30,Data!$G:$G,'Task 4'!J$5)</f>
        <v>845.21939710257902</v>
      </c>
      <c r="K30" s="16">
        <f>SUMIFS(Data!$F:$F,Data!$D:$D,'Task 4'!$C30,Data!$G:$G,'Task 4'!K$5)</f>
        <v>852.65732779708185</v>
      </c>
      <c r="L30" s="16">
        <f>SUMIFS(Data!$F:$F,Data!$D:$D,'Task 4'!$C30,Data!$G:$G,'Task 4'!L$5)</f>
        <v>965.37862653185607</v>
      </c>
      <c r="M30" s="16">
        <f>SUMIFS(Data!$F:$F,Data!$D:$D,'Task 4'!$C30,Data!$G:$G,'Task 4'!M$5)</f>
        <v>471.0732554736976</v>
      </c>
      <c r="N30" s="16">
        <f>SUMIFS(Data!$F:$F,Data!$D:$D,'Task 4'!$C30,Data!$G:$G,'Task 4'!N$5)</f>
        <v>484.61544330689281</v>
      </c>
      <c r="O30" s="16">
        <f>SUMIFS(Data!$F:$F,Data!$D:$D,'Task 4'!$C30,Data!$G:$G,'Task 4'!O$5)</f>
        <v>257.49997016260198</v>
      </c>
      <c r="P30" s="16">
        <f t="shared" si="1"/>
        <v>11159.524520507244</v>
      </c>
    </row>
    <row r="31" spans="2:16" x14ac:dyDescent="0.2">
      <c r="B31" s="28"/>
      <c r="C31" s="16" t="s">
        <v>9</v>
      </c>
      <c r="D31" s="16">
        <f>SUMIFS(Data!$F:$F,Data!$D:$D,'Task 4'!$C31,Data!$G:$G,'Task 4'!D$5)</f>
        <v>1811.0400000000002</v>
      </c>
      <c r="E31" s="16">
        <f>SUMIFS(Data!$F:$F,Data!$D:$D,'Task 4'!$C31,Data!$G:$G,'Task 4'!E$5)</f>
        <v>2279.5819200000005</v>
      </c>
      <c r="F31" s="16">
        <f>SUMIFS(Data!$F:$F,Data!$D:$D,'Task 4'!$C31,Data!$G:$G,'Task 4'!F$5)</f>
        <v>1721.9295878400003</v>
      </c>
      <c r="G31" s="16">
        <f>SUMIFS(Data!$F:$F,Data!$D:$D,'Task 4'!$C31,Data!$G:$G,'Task 4'!G$5)</f>
        <v>701.51411408601598</v>
      </c>
      <c r="H31" s="16">
        <f>SUMIFS(Data!$F:$F,Data!$D:$D,'Task 4'!$C31,Data!$G:$G,'Task 4'!H$5)</f>
        <v>1053.3234423001531</v>
      </c>
      <c r="I31" s="16">
        <f>SUMIFS(Data!$F:$F,Data!$D:$D,'Task 4'!$C31,Data!$G:$G,'Task 4'!I$5)</f>
        <v>874.5955206106629</v>
      </c>
      <c r="J31" s="16">
        <f>SUMIFS(Data!$F:$F,Data!$D:$D,'Task 4'!$C31,Data!$G:$G,'Task 4'!J$5)</f>
        <v>655.68426180181393</v>
      </c>
      <c r="K31" s="16">
        <f>SUMIFS(Data!$F:$F,Data!$D:$D,'Task 4'!$C31,Data!$G:$G,'Task 4'!K$5)</f>
        <v>709.18809756484222</v>
      </c>
      <c r="L31" s="16">
        <f>SUMIFS(Data!$F:$F,Data!$D:$D,'Task 4'!$C31,Data!$G:$G,'Task 4'!L$5)</f>
        <v>795.07077617994469</v>
      </c>
      <c r="M31" s="16">
        <f>SUMIFS(Data!$F:$F,Data!$D:$D,'Task 4'!$C31,Data!$G:$G,'Task 4'!M$5)</f>
        <v>829.08892963370772</v>
      </c>
      <c r="N31" s="16">
        <f>SUMIFS(Data!$F:$F,Data!$D:$D,'Task 4'!$C31,Data!$G:$G,'Task 4'!N$5)</f>
        <v>756.76266042241014</v>
      </c>
      <c r="O31" s="16">
        <f>SUMIFS(Data!$F:$F,Data!$D:$D,'Task 4'!$C31,Data!$G:$G,'Task 4'!O$5)</f>
        <v>427.94393264333848</v>
      </c>
      <c r="P31" s="16">
        <f t="shared" si="1"/>
        <v>12615.72324308289</v>
      </c>
    </row>
    <row r="32" spans="2:16" x14ac:dyDescent="0.2">
      <c r="B32" s="28"/>
      <c r="C32" s="16" t="s">
        <v>10</v>
      </c>
      <c r="D32" s="16">
        <f>SUMIFS(Data!$F:$F,Data!$D:$D,'Task 4'!$C32,Data!$G:$G,'Task 4'!D$5)</f>
        <v>820.80000000000007</v>
      </c>
      <c r="E32" s="16">
        <f>SUMIFS(Data!$F:$F,Data!$D:$D,'Task 4'!$C32,Data!$G:$G,'Task 4'!E$5)</f>
        <v>1197.5040000000001</v>
      </c>
      <c r="F32" s="16">
        <f>SUMIFS(Data!$F:$F,Data!$D:$D,'Task 4'!$C32,Data!$G:$G,'Task 4'!F$5)</f>
        <v>1432.2247632000001</v>
      </c>
      <c r="G32" s="16">
        <f>SUMIFS(Data!$F:$F,Data!$D:$D,'Task 4'!$C32,Data!$G:$G,'Task 4'!G$5)</f>
        <v>1430.93576091312</v>
      </c>
      <c r="H32" s="16">
        <f>SUMIFS(Data!$F:$F,Data!$D:$D,'Task 4'!$C32,Data!$G:$G,'Task 4'!H$5)</f>
        <v>1122.095415356868</v>
      </c>
      <c r="I32" s="16">
        <f>SUMIFS(Data!$F:$F,Data!$D:$D,'Task 4'!$C32,Data!$G:$G,'Task 4'!I$5)</f>
        <v>994.17873819327406</v>
      </c>
      <c r="J32" s="16">
        <f>SUMIFS(Data!$F:$F,Data!$D:$D,'Task 4'!$C32,Data!$G:$G,'Task 4'!J$5)</f>
        <v>743.72814025905336</v>
      </c>
      <c r="K32" s="16">
        <f>SUMIFS(Data!$F:$F,Data!$D:$D,'Task 4'!$C32,Data!$G:$G,'Task 4'!K$5)</f>
        <v>796.68158384549804</v>
      </c>
      <c r="L32" s="16">
        <f>SUMIFS(Data!$F:$F,Data!$D:$D,'Task 4'!$C32,Data!$G:$G,'Task 4'!L$5)</f>
        <v>1513.0371045146255</v>
      </c>
      <c r="M32" s="16">
        <f>SUMIFS(Data!$F:$F,Data!$D:$D,'Task 4'!$C32,Data!$G:$G,'Task 4'!M$5)</f>
        <v>1642.0267762226031</v>
      </c>
      <c r="N32" s="16">
        <f>SUMIFS(Data!$F:$F,Data!$D:$D,'Task 4'!$C32,Data!$G:$G,'Task 4'!N$5)</f>
        <v>1607.0749883503549</v>
      </c>
      <c r="O32" s="16">
        <f>SUMIFS(Data!$F:$F,Data!$D:$D,'Task 4'!$C32,Data!$G:$G,'Task 4'!O$5)</f>
        <v>1259.4074477802305</v>
      </c>
      <c r="P32" s="16">
        <f t="shared" si="1"/>
        <v>14559.69471863563</v>
      </c>
    </row>
    <row r="33" spans="2:16" x14ac:dyDescent="0.2">
      <c r="B33" s="28"/>
      <c r="C33" s="16" t="s">
        <v>11</v>
      </c>
      <c r="D33" s="16">
        <f>SUMIFS(Data!$F:$F,Data!$D:$D,'Task 4'!$C33,Data!$G:$G,'Task 4'!D$5)</f>
        <v>268.39999999999998</v>
      </c>
      <c r="E33" s="16">
        <f>SUMIFS(Data!$F:$F,Data!$D:$D,'Task 4'!$C33,Data!$G:$G,'Task 4'!E$5)</f>
        <v>591.822</v>
      </c>
      <c r="F33" s="16">
        <f>SUMIFS(Data!$F:$F,Data!$D:$D,'Task 4'!$C33,Data!$G:$G,'Task 4'!F$5)</f>
        <v>312.91601879999996</v>
      </c>
      <c r="G33" s="16">
        <f>SUMIFS(Data!$F:$F,Data!$D:$D,'Task 4'!$C33,Data!$G:$G,'Task 4'!G$5)</f>
        <v>561.71330418588002</v>
      </c>
      <c r="H33" s="16">
        <f>SUMIFS(Data!$F:$F,Data!$D:$D,'Task 4'!$C33,Data!$G:$G,'Task 4'!H$5)</f>
        <v>262.3826097241469</v>
      </c>
      <c r="I33" s="16">
        <f>SUMIFS(Data!$F:$F,Data!$D:$D,'Task 4'!$C33,Data!$G:$G,'Task 4'!I$5)</f>
        <v>550.57261363682369</v>
      </c>
      <c r="J33" s="16">
        <f>SUMIFS(Data!$F:$F,Data!$D:$D,'Task 4'!$C33,Data!$G:$G,'Task 4'!J$5)</f>
        <v>271.96108163047626</v>
      </c>
      <c r="K33" s="16">
        <f>SUMIFS(Data!$F:$F,Data!$D:$D,'Task 4'!$C33,Data!$G:$G,'Task 4'!K$5)</f>
        <v>288.85036702148852</v>
      </c>
      <c r="L33" s="16">
        <f>SUMIFS(Data!$F:$F,Data!$D:$D,'Task 4'!$C33,Data!$G:$G,'Task 4'!L$5)</f>
        <v>599.85818310595278</v>
      </c>
      <c r="M33" s="16">
        <f>SUMIFS(Data!$F:$F,Data!$D:$D,'Task 4'!$C33,Data!$G:$G,'Task 4'!M$5)</f>
        <v>851.42129137468294</v>
      </c>
      <c r="N33" s="16">
        <f>SUMIFS(Data!$F:$F,Data!$D:$D,'Task 4'!$C33,Data!$G:$G,'Task 4'!N$5)</f>
        <v>1370.9773970269669</v>
      </c>
      <c r="O33" s="16">
        <f>SUMIFS(Data!$F:$F,Data!$D:$D,'Task 4'!$C33,Data!$G:$G,'Task 4'!O$5)</f>
        <v>1448.034009461981</v>
      </c>
      <c r="P33" s="16">
        <f t="shared" si="1"/>
        <v>7378.9088759684</v>
      </c>
    </row>
    <row r="34" spans="2:16" x14ac:dyDescent="0.2">
      <c r="B34" s="28"/>
      <c r="C34" s="16" t="s">
        <v>12</v>
      </c>
      <c r="D34" s="16">
        <f>SUMIFS(Data!$F:$F,Data!$D:$D,'Task 4'!$C34,Data!$G:$G,'Task 4'!D$5)</f>
        <v>418.00000000000006</v>
      </c>
      <c r="E34" s="16">
        <f>SUMIFS(Data!$F:$F,Data!$D:$D,'Task 4'!$C34,Data!$G:$G,'Task 4'!E$5)</f>
        <v>953.23800000000017</v>
      </c>
      <c r="F34" s="16">
        <f>SUMIFS(Data!$F:$F,Data!$D:$D,'Task 4'!$C34,Data!$G:$G,'Task 4'!F$5)</f>
        <v>701.58805640000014</v>
      </c>
      <c r="G34" s="16">
        <f>SUMIFS(Data!$F:$F,Data!$D:$D,'Task 4'!$C34,Data!$G:$G,'Task 4'!G$5)</f>
        <v>1161.3774180654802</v>
      </c>
      <c r="H34" s="16">
        <f>SUMIFS(Data!$F:$F,Data!$D:$D,'Task 4'!$C34,Data!$G:$G,'Task 4'!H$5)</f>
        <v>1503.1044277782619</v>
      </c>
      <c r="I34" s="16">
        <f>SUMIFS(Data!$F:$F,Data!$D:$D,'Task 4'!$C34,Data!$G:$G,'Task 4'!I$5)</f>
        <v>1416.4885797305926</v>
      </c>
      <c r="J34" s="16">
        <f>SUMIFS(Data!$F:$F,Data!$D:$D,'Task 4'!$C34,Data!$G:$G,'Task 4'!J$5)</f>
        <v>1247.9312403988549</v>
      </c>
      <c r="K34" s="16">
        <f>SUMIFS(Data!$F:$F,Data!$D:$D,'Task 4'!$C34,Data!$G:$G,'Task 4'!K$5)</f>
        <v>1271.8915202145129</v>
      </c>
      <c r="L34" s="16">
        <f>SUMIFS(Data!$F:$F,Data!$D:$D,'Task 4'!$C34,Data!$G:$G,'Task 4'!L$5)</f>
        <v>1750.9196107880391</v>
      </c>
      <c r="M34" s="16">
        <f>SUMIFS(Data!$F:$F,Data!$D:$D,'Task 4'!$C34,Data!$G:$G,'Task 4'!M$5)</f>
        <v>1555.9778696419958</v>
      </c>
      <c r="N34" s="16">
        <f>SUMIFS(Data!$F:$F,Data!$D:$D,'Task 4'!$C34,Data!$G:$G,'Task 4'!N$5)</f>
        <v>1539.0005328672169</v>
      </c>
      <c r="O34" s="16">
        <f>SUMIFS(Data!$F:$F,Data!$D:$D,'Task 4'!$C34,Data!$G:$G,'Task 4'!O$5)</f>
        <v>2332.0037818922497</v>
      </c>
      <c r="P34" s="16">
        <f t="shared" si="1"/>
        <v>15851.521037777205</v>
      </c>
    </row>
    <row r="35" spans="2:16" x14ac:dyDescent="0.2">
      <c r="B35" s="28"/>
      <c r="C35" s="16" t="s">
        <v>13</v>
      </c>
      <c r="D35" s="16">
        <f>SUMIFS(Data!$F:$F,Data!$D:$D,'Task 4'!$C35,Data!$G:$G,'Task 4'!D$5)</f>
        <v>936</v>
      </c>
      <c r="E35" s="16">
        <f>SUMIFS(Data!$F:$F,Data!$D:$D,'Task 4'!$C35,Data!$G:$G,'Task 4'!E$5)</f>
        <v>566.28000000000009</v>
      </c>
      <c r="F35" s="16">
        <f>SUMIFS(Data!$F:$F,Data!$D:$D,'Task 4'!$C35,Data!$G:$G,'Task 4'!F$5)</f>
        <v>342.96181919999998</v>
      </c>
      <c r="G35" s="16">
        <f>SUMIFS(Data!$F:$F,Data!$D:$D,'Task 4'!$C35,Data!$G:$G,'Task 4'!G$5)</f>
        <v>799.52402497968023</v>
      </c>
      <c r="H35" s="16">
        <f>SUMIFS(Data!$F:$F,Data!$D:$D,'Task 4'!$C35,Data!$G:$G,'Task 4'!H$5)</f>
        <v>749.39386861345417</v>
      </c>
      <c r="I35" s="16">
        <f>SUMIFS(Data!$F:$F,Data!$D:$D,'Task 4'!$C35,Data!$G:$G,'Task 4'!I$5)</f>
        <v>785.81441062806823</v>
      </c>
      <c r="J35" s="16">
        <f>SUMIFS(Data!$F:$F,Data!$D:$D,'Task 4'!$C35,Data!$G:$G,'Task 4'!J$5)</f>
        <v>825.57661980584851</v>
      </c>
      <c r="K35" s="16">
        <f>SUMIFS(Data!$F:$F,Data!$D:$D,'Task 4'!$C35,Data!$G:$G,'Task 4'!K$5)</f>
        <v>631.68405366858929</v>
      </c>
      <c r="L35" s="16">
        <f>SUMIFS(Data!$F:$F,Data!$D:$D,'Task 4'!$C35,Data!$G:$G,'Task 4'!L$5)</f>
        <v>1274.7257866221396</v>
      </c>
      <c r="M35" s="16">
        <f>SUMIFS(Data!$F:$F,Data!$D:$D,'Task 4'!$C35,Data!$G:$G,'Task 4'!M$5)</f>
        <v>1197.5728983598001</v>
      </c>
      <c r="N35" s="16">
        <f>SUMIFS(Data!$F:$F,Data!$D:$D,'Task 4'!$C35,Data!$G:$G,'Task 4'!N$5)</f>
        <v>1256.2754308857691</v>
      </c>
      <c r="O35" s="16">
        <f>SUMIFS(Data!$F:$F,Data!$D:$D,'Task 4'!$C35,Data!$G:$G,'Task 4'!O$5)</f>
        <v>1781.8503754296369</v>
      </c>
      <c r="P35" s="16">
        <f t="shared" si="1"/>
        <v>11147.659288192985</v>
      </c>
    </row>
    <row r="36" spans="2:16" x14ac:dyDescent="0.2">
      <c r="B36" s="28"/>
      <c r="C36" s="16" t="s">
        <v>15</v>
      </c>
      <c r="D36" s="16">
        <f>SUMIFS(Data!$F:$F,Data!$D:$D,'Task 4'!$C36,Data!$G:$G,'Task 4'!D$5)</f>
        <v>1036</v>
      </c>
      <c r="E36" s="16">
        <f>SUMIFS(Data!$F:$F,Data!$D:$D,'Task 4'!$C36,Data!$G:$G,'Task 4'!E$5)</f>
        <v>745.36</v>
      </c>
      <c r="F36" s="16">
        <f>SUMIFS(Data!$F:$F,Data!$D:$D,'Task 4'!$C36,Data!$G:$G,'Task 4'!F$5)</f>
        <v>759.67091200000004</v>
      </c>
      <c r="G36" s="16">
        <f>SUMIFS(Data!$F:$F,Data!$D:$D,'Task 4'!$C36,Data!$G:$G,'Task 4'!G$5)</f>
        <v>1463.0433033216002</v>
      </c>
      <c r="H36" s="16">
        <f>SUMIFS(Data!$F:$F,Data!$D:$D,'Task 4'!$C36,Data!$G:$G,'Task 4'!H$5)</f>
        <v>1208.0592396077009</v>
      </c>
      <c r="I36" s="16">
        <f>SUMIFS(Data!$F:$F,Data!$D:$D,'Task 4'!$C36,Data!$G:$G,'Task 4'!I$5)</f>
        <v>924.4004000978689</v>
      </c>
      <c r="J36" s="16">
        <f>SUMIFS(Data!$F:$F,Data!$D:$D,'Task 4'!$C36,Data!$G:$G,'Task 4'!J$5)</f>
        <v>611.4805935491836</v>
      </c>
      <c r="K36" s="16">
        <f>SUMIFS(Data!$F:$F,Data!$D:$D,'Task 4'!$C36,Data!$G:$G,'Task 4'!K$5)</f>
        <v>453.38768150404417</v>
      </c>
      <c r="L36" s="16">
        <f>SUMIFS(Data!$F:$F,Data!$D:$D,'Task 4'!$C36,Data!$G:$G,'Task 4'!L$5)</f>
        <v>913.41749254212255</v>
      </c>
      <c r="M36" s="16">
        <f>SUMIFS(Data!$F:$F,Data!$D:$D,'Task 4'!$C36,Data!$G:$G,'Task 4'!M$5)</f>
        <v>895.62075732036317</v>
      </c>
      <c r="N36" s="16">
        <f>SUMIFS(Data!$F:$F,Data!$D:$D,'Task 4'!$C36,Data!$G:$G,'Task 4'!N$5)</f>
        <v>1348.8147218573445</v>
      </c>
      <c r="O36" s="16">
        <f>SUMIFS(Data!$F:$F,Data!$D:$D,'Task 4'!$C36,Data!$G:$G,'Task 4'!O$5)</f>
        <v>1970.5703617106738</v>
      </c>
      <c r="P36" s="16">
        <f t="shared" si="1"/>
        <v>12329.825463510902</v>
      </c>
    </row>
    <row r="37" spans="2:16" x14ac:dyDescent="0.2">
      <c r="B37" s="28"/>
      <c r="C37" s="16" t="s">
        <v>16</v>
      </c>
      <c r="D37" s="16">
        <f>SUMIFS(Data!$F:$F,Data!$D:$D,'Task 4'!$C37,Data!$G:$G,'Task 4'!D$5)</f>
        <v>2041.6</v>
      </c>
      <c r="E37" s="16">
        <f>SUMIFS(Data!$F:$F,Data!$D:$D,'Task 4'!$C37,Data!$G:$G,'Task 4'!E$5)</f>
        <v>2770.0288</v>
      </c>
      <c r="F37" s="16">
        <f>SUMIFS(Data!$F:$F,Data!$D:$D,'Task 4'!$C37,Data!$G:$G,'Task 4'!F$5)</f>
        <v>2243.1010201600002</v>
      </c>
      <c r="G37" s="16">
        <f>SUMIFS(Data!$F:$F,Data!$D:$D,'Task 4'!$C37,Data!$G:$G,'Task 4'!G$5)</f>
        <v>1872.6954282516479</v>
      </c>
      <c r="H37" s="16">
        <f>SUMIFS(Data!$F:$F,Data!$D:$D,'Task 4'!$C37,Data!$G:$G,'Task 4'!H$5)</f>
        <v>1772.3189532973597</v>
      </c>
      <c r="I37" s="16">
        <f>SUMIFS(Data!$F:$F,Data!$D:$D,'Task 4'!$C37,Data!$G:$G,'Task 4'!I$5)</f>
        <v>1516.3148651558615</v>
      </c>
      <c r="J37" s="16">
        <f>SUMIFS(Data!$F:$F,Data!$D:$D,'Task 4'!$C37,Data!$G:$G,'Task 4'!J$5)</f>
        <v>1515.7083392097993</v>
      </c>
      <c r="K37" s="16">
        <f>SUMIFS(Data!$F:$F,Data!$D:$D,'Task 4'!$C37,Data!$G:$G,'Task 4'!K$5)</f>
        <v>1409.9916712560719</v>
      </c>
      <c r="L37" s="16">
        <f>SUMIFS(Data!$F:$F,Data!$D:$D,'Task 4'!$C37,Data!$G:$G,'Task 4'!L$5)</f>
        <v>1612.0434777470671</v>
      </c>
      <c r="M37" s="16">
        <f>SUMIFS(Data!$F:$F,Data!$D:$D,'Task 4'!$C37,Data!$G:$G,'Task 4'!M$5)</f>
        <v>1637.7065276715214</v>
      </c>
      <c r="N37" s="16">
        <f>SUMIFS(Data!$F:$F,Data!$D:$D,'Task 4'!$C37,Data!$G:$G,'Task 4'!N$5)</f>
        <v>1326.3819231907426</v>
      </c>
      <c r="O37" s="16">
        <f>SUMIFS(Data!$F:$F,Data!$D:$D,'Task 4'!$C37,Data!$G:$G,'Task 4'!O$5)</f>
        <v>1761.8990394384348</v>
      </c>
      <c r="P37" s="16">
        <f t="shared" si="1"/>
        <v>21479.790045378508</v>
      </c>
    </row>
    <row r="38" spans="2:16" x14ac:dyDescent="0.2">
      <c r="B38" s="28"/>
      <c r="C38" s="16" t="s">
        <v>17</v>
      </c>
      <c r="D38" s="16">
        <f>SUMIFS(Data!$F:$F,Data!$D:$D,'Task 4'!$C38,Data!$G:$G,'Task 4'!D$5)</f>
        <v>352.8</v>
      </c>
      <c r="E38" s="16">
        <f>SUMIFS(Data!$F:$F,Data!$D:$D,'Task 4'!$C38,Data!$G:$G,'Task 4'!E$5)</f>
        <v>780.41039999999998</v>
      </c>
      <c r="F38" s="16">
        <f>SUMIFS(Data!$F:$F,Data!$D:$D,'Task 4'!$C38,Data!$G:$G,'Task 4'!F$5)</f>
        <v>595.61302416000001</v>
      </c>
      <c r="G38" s="16">
        <f>SUMIFS(Data!$F:$F,Data!$D:$D,'Task 4'!$C38,Data!$G:$G,'Task 4'!G$5)</f>
        <v>600.85441877260791</v>
      </c>
      <c r="H38" s="16">
        <f>SUMIFS(Data!$F:$F,Data!$D:$D,'Task 4'!$C38,Data!$G:$G,'Task 4'!H$5)</f>
        <v>908.53258422545491</v>
      </c>
      <c r="I38" s="16">
        <f>SUMIFS(Data!$F:$F,Data!$D:$D,'Task 4'!$C38,Data!$G:$G,'Task 4'!I$5)</f>
        <v>1001.2937610748741</v>
      </c>
      <c r="J38" s="16">
        <f>SUMIFS(Data!$F:$F,Data!$D:$D,'Task 4'!$C38,Data!$G:$G,'Task 4'!J$5)</f>
        <v>1233.7941723964598</v>
      </c>
      <c r="K38" s="16">
        <f>SUMIFS(Data!$F:$F,Data!$D:$D,'Task 4'!$C38,Data!$G:$G,'Task 4'!K$5)</f>
        <v>1257.4830205064718</v>
      </c>
      <c r="L38" s="16">
        <f>SUMIFS(Data!$F:$F,Data!$D:$D,'Task 4'!$C38,Data!$G:$G,'Task 4'!L$5)</f>
        <v>1673.3656385491558</v>
      </c>
      <c r="M38" s="16">
        <f>SUMIFS(Data!$F:$F,Data!$D:$D,'Task 4'!$C38,Data!$G:$G,'Task 4'!M$5)</f>
        <v>1458.1835840335025</v>
      </c>
      <c r="N38" s="16">
        <f>SUMIFS(Data!$F:$F,Data!$D:$D,'Task 4'!$C38,Data!$G:$G,'Task 4'!N$5)</f>
        <v>1087.8955565910298</v>
      </c>
      <c r="O38" s="16">
        <f>SUMIFS(Data!$F:$F,Data!$D:$D,'Task 4'!$C38,Data!$G:$G,'Task 4'!O$5)</f>
        <v>1664.4808793218765</v>
      </c>
      <c r="P38" s="16">
        <f t="shared" si="1"/>
        <v>12614.707039631432</v>
      </c>
    </row>
    <row r="39" spans="2:16" x14ac:dyDescent="0.2">
      <c r="B39" s="28"/>
      <c r="C39" s="16" t="s">
        <v>20</v>
      </c>
      <c r="D39" s="16">
        <f>SUMIFS(Data!$F:$F,Data!$D:$D,'Task 4'!$C39,Data!$G:$G,'Task 4'!D$5)</f>
        <v>889.2</v>
      </c>
      <c r="E39" s="16">
        <f>SUMIFS(Data!$F:$F,Data!$D:$D,'Task 4'!$C39,Data!$G:$G,'Task 4'!E$5)</f>
        <v>1374.1728000000001</v>
      </c>
      <c r="F39" s="16">
        <f>SUMIFS(Data!$F:$F,Data!$D:$D,'Task 4'!$C39,Data!$G:$G,'Task 4'!F$5)</f>
        <v>1713.4435718400002</v>
      </c>
      <c r="G39" s="16">
        <f>SUMIFS(Data!$F:$F,Data!$D:$D,'Task 4'!$C39,Data!$G:$G,'Task 4'!G$5)</f>
        <v>1678.6606673316483</v>
      </c>
      <c r="H39" s="16">
        <f>SUMIFS(Data!$F:$F,Data!$D:$D,'Task 4'!$C39,Data!$G:$G,'Task 4'!H$5)</f>
        <v>1588.6844555626722</v>
      </c>
      <c r="I39" s="16">
        <f>SUMIFS(Data!$F:$F,Data!$D:$D,'Task 4'!$C39,Data!$G:$G,'Task 4'!I$5)</f>
        <v>1767.8880621501416</v>
      </c>
      <c r="J39" s="16">
        <f>SUMIFS(Data!$F:$F,Data!$D:$D,'Task 4'!$C39,Data!$G:$G,'Task 4'!J$5)</f>
        <v>2048.8218783109123</v>
      </c>
      <c r="K39" s="16">
        <f>SUMIFS(Data!$F:$F,Data!$D:$D,'Task 4'!$C39,Data!$G:$G,'Task 4'!K$5)</f>
        <v>1374.2501470572479</v>
      </c>
      <c r="L39" s="16">
        <f>SUMIFS(Data!$F:$F,Data!$D:$D,'Task 4'!$C39,Data!$G:$G,'Task 4'!L$5)</f>
        <v>1494.9093099688741</v>
      </c>
      <c r="M39" s="16">
        <f>SUMIFS(Data!$F:$F,Data!$D:$D,'Task 4'!$C39,Data!$G:$G,'Task 4'!M$5)</f>
        <v>1290.149653025833</v>
      </c>
      <c r="N39" s="16">
        <f>SUMIFS(Data!$F:$F,Data!$D:$D,'Task 4'!$C39,Data!$G:$G,'Task 4'!N$5)</f>
        <v>921.74430938084436</v>
      </c>
      <c r="O39" s="16">
        <f>SUMIFS(Data!$F:$F,Data!$D:$D,'Task 4'!$C39,Data!$G:$G,'Task 4'!O$5)</f>
        <v>1544.5104646224395</v>
      </c>
      <c r="P39" s="16">
        <f t="shared" si="1"/>
        <v>17686.435319250617</v>
      </c>
    </row>
    <row r="40" spans="2:16" ht="15" x14ac:dyDescent="0.25">
      <c r="O40"/>
    </row>
    <row r="41" spans="2:16" x14ac:dyDescent="0.2">
      <c r="B41" s="28" t="s">
        <v>41</v>
      </c>
      <c r="C41" s="16"/>
      <c r="D41" s="16">
        <v>1</v>
      </c>
      <c r="E41" s="16">
        <v>2</v>
      </c>
      <c r="F41" s="16">
        <v>3</v>
      </c>
      <c r="G41" s="16">
        <v>4</v>
      </c>
      <c r="H41" s="16">
        <v>5</v>
      </c>
      <c r="I41" s="16">
        <v>6</v>
      </c>
      <c r="J41" s="16">
        <v>7</v>
      </c>
      <c r="K41" s="16">
        <v>8</v>
      </c>
      <c r="L41" s="16">
        <v>9</v>
      </c>
      <c r="M41" s="16">
        <v>10</v>
      </c>
      <c r="N41" s="16">
        <v>11</v>
      </c>
      <c r="O41" s="16">
        <v>12</v>
      </c>
      <c r="P41" s="16" t="s">
        <v>42</v>
      </c>
    </row>
    <row r="42" spans="2:16" x14ac:dyDescent="0.2">
      <c r="B42" s="28"/>
      <c r="C42" s="16" t="s">
        <v>2</v>
      </c>
      <c r="D42" s="27">
        <f>(D6-D24)/(SUM(D$6:D$21)-SUM(D$24:D$39))</f>
        <v>0.1032242540904716</v>
      </c>
      <c r="E42" s="27">
        <f t="shared" ref="E42:P42" si="2">(E6-E24)/(SUM(E$6:E$21)-SUM(E$24:E$39))</f>
        <v>7.6766811287714454E-2</v>
      </c>
      <c r="F42" s="27">
        <f t="shared" si="2"/>
        <v>9.7694914936976698E-2</v>
      </c>
      <c r="G42" s="27">
        <f t="shared" si="2"/>
        <v>0.12041169528906825</v>
      </c>
      <c r="H42" s="27">
        <f t="shared" si="2"/>
        <v>0.12574342084436513</v>
      </c>
      <c r="I42" s="27">
        <f t="shared" si="2"/>
        <v>0.14126123127959689</v>
      </c>
      <c r="J42" s="27">
        <f t="shared" si="2"/>
        <v>0.12011601976781995</v>
      </c>
      <c r="K42" s="27">
        <f t="shared" si="2"/>
        <v>0.14036255484700913</v>
      </c>
      <c r="L42" s="27">
        <f t="shared" si="2"/>
        <v>8.9734109546750818E-2</v>
      </c>
      <c r="M42" s="27">
        <f t="shared" si="2"/>
        <v>8.7258929847942576E-2</v>
      </c>
      <c r="N42" s="27">
        <f t="shared" si="2"/>
        <v>0.12939112577719997</v>
      </c>
      <c r="O42" s="27">
        <f t="shared" si="2"/>
        <v>0.10233820765675662</v>
      </c>
      <c r="P42" s="27">
        <f t="shared" si="2"/>
        <v>0.11017715861034506</v>
      </c>
    </row>
    <row r="43" spans="2:16" x14ac:dyDescent="0.2">
      <c r="B43" s="28"/>
      <c r="C43" s="16" t="s">
        <v>3</v>
      </c>
      <c r="D43" s="27">
        <f t="shared" ref="D43:P57" si="3">(D7-D25)/(SUM(D$6:D$21)-SUM(D$24:D$39))</f>
        <v>5.9126974811615295E-2</v>
      </c>
      <c r="E43" s="27">
        <f t="shared" si="3"/>
        <v>3.9884208323040272E-2</v>
      </c>
      <c r="F43" s="27">
        <f t="shared" si="3"/>
        <v>5.5208805260159546E-2</v>
      </c>
      <c r="G43" s="27">
        <f t="shared" si="3"/>
        <v>6.2557212204252186E-2</v>
      </c>
      <c r="H43" s="27">
        <f t="shared" si="3"/>
        <v>3.6557285385496373E-2</v>
      </c>
      <c r="I43" s="27">
        <f t="shared" si="3"/>
        <v>7.3565949780559386E-2</v>
      </c>
      <c r="J43" s="27">
        <f t="shared" si="3"/>
        <v>8.4465385106586036E-2</v>
      </c>
      <c r="K43" s="27">
        <f t="shared" si="3"/>
        <v>9.8987936541460111E-2</v>
      </c>
      <c r="L43" s="27">
        <f t="shared" si="3"/>
        <v>7.8993797839888802E-2</v>
      </c>
      <c r="M43" s="27">
        <f t="shared" si="3"/>
        <v>8.517138016884801E-2</v>
      </c>
      <c r="N43" s="27">
        <f t="shared" si="3"/>
        <v>9.613432604917585E-2</v>
      </c>
      <c r="O43" s="27">
        <f t="shared" si="3"/>
        <v>7.0194628481574192E-2</v>
      </c>
      <c r="P43" s="27">
        <f t="shared" si="3"/>
        <v>7.0304638672646025E-2</v>
      </c>
    </row>
    <row r="44" spans="2:16" x14ac:dyDescent="0.2">
      <c r="B44" s="28"/>
      <c r="C44" s="16" t="s">
        <v>4</v>
      </c>
      <c r="D44" s="27">
        <f t="shared" si="3"/>
        <v>7.0173791247055875E-2</v>
      </c>
      <c r="E44" s="27">
        <f t="shared" si="3"/>
        <v>8.9268378723914715E-2</v>
      </c>
      <c r="F44" s="27">
        <f t="shared" si="3"/>
        <v>0.10895769658760052</v>
      </c>
      <c r="G44" s="27">
        <f t="shared" si="3"/>
        <v>9.8683788815891335E-2</v>
      </c>
      <c r="H44" s="27">
        <f t="shared" si="3"/>
        <v>0.10090602800698983</v>
      </c>
      <c r="I44" s="27">
        <f t="shared" si="3"/>
        <v>0.10336126658221559</v>
      </c>
      <c r="J44" s="27">
        <f t="shared" si="3"/>
        <v>0.12080852997151278</v>
      </c>
      <c r="K44" s="27">
        <f t="shared" si="3"/>
        <v>0.14591401976331922</v>
      </c>
      <c r="L44" s="27">
        <f t="shared" si="3"/>
        <v>0.1189532656662997</v>
      </c>
      <c r="M44" s="27">
        <f t="shared" si="3"/>
        <v>0.14279720985818212</v>
      </c>
      <c r="N44" s="27">
        <f t="shared" si="3"/>
        <v>9.301726158842745E-2</v>
      </c>
      <c r="O44" s="27">
        <f t="shared" si="3"/>
        <v>0.11179302807759202</v>
      </c>
      <c r="P44" s="27">
        <f t="shared" si="3"/>
        <v>0.10897190378965513</v>
      </c>
    </row>
    <row r="45" spans="2:16" x14ac:dyDescent="0.2">
      <c r="B45" s="28"/>
      <c r="C45" s="16" t="s">
        <v>5</v>
      </c>
      <c r="D45" s="27">
        <f t="shared" si="3"/>
        <v>4.4895420080283577E-2</v>
      </c>
      <c r="E45" s="27">
        <f t="shared" si="3"/>
        <v>5.927486265502635E-2</v>
      </c>
      <c r="F45" s="27">
        <f t="shared" si="3"/>
        <v>5.8613728843652423E-2</v>
      </c>
      <c r="G45" s="27">
        <f t="shared" si="3"/>
        <v>4.8808697465063916E-2</v>
      </c>
      <c r="H45" s="27">
        <f t="shared" si="3"/>
        <v>4.8559973614419542E-2</v>
      </c>
      <c r="I45" s="27">
        <f t="shared" si="3"/>
        <v>1.4935947942078589E-2</v>
      </c>
      <c r="J45" s="27">
        <f t="shared" si="3"/>
        <v>3.6766029212214453E-2</v>
      </c>
      <c r="K45" s="27">
        <f t="shared" si="3"/>
        <v>6.3149728384349041E-2</v>
      </c>
      <c r="L45" s="27">
        <f t="shared" si="3"/>
        <v>9.6973540591960519E-2</v>
      </c>
      <c r="M45" s="27">
        <f t="shared" si="3"/>
        <v>6.8679960020260736E-2</v>
      </c>
      <c r="N45" s="27">
        <f t="shared" si="3"/>
        <v>8.4830507851975503E-2</v>
      </c>
      <c r="O45" s="27">
        <f t="shared" si="3"/>
        <v>0.10093868107991064</v>
      </c>
      <c r="P45" s="27">
        <f t="shared" si="3"/>
        <v>6.1669336957502097E-2</v>
      </c>
    </row>
    <row r="46" spans="2:16" x14ac:dyDescent="0.2">
      <c r="B46" s="28"/>
      <c r="C46" s="16" t="s">
        <v>6</v>
      </c>
      <c r="D46" s="27">
        <f t="shared" si="3"/>
        <v>6.3890388663270639E-2</v>
      </c>
      <c r="E46" s="27">
        <f t="shared" si="3"/>
        <v>1.9753891937092205E-2</v>
      </c>
      <c r="F46" s="27">
        <f t="shared" si="3"/>
        <v>2.523034433750726E-2</v>
      </c>
      <c r="G46" s="27">
        <f t="shared" si="3"/>
        <v>3.6035245213741476E-2</v>
      </c>
      <c r="H46" s="27">
        <f t="shared" si="3"/>
        <v>3.7258786022418257E-2</v>
      </c>
      <c r="I46" s="27">
        <f t="shared" si="3"/>
        <v>5.8767423288481287E-2</v>
      </c>
      <c r="J46" s="27">
        <f t="shared" si="3"/>
        <v>7.5474976317498138E-2</v>
      </c>
      <c r="K46" s="27">
        <f t="shared" si="3"/>
        <v>4.5915091588210583E-2</v>
      </c>
      <c r="L46" s="27">
        <f t="shared" si="3"/>
        <v>5.3084608361052422E-2</v>
      </c>
      <c r="M46" s="27">
        <f t="shared" si="3"/>
        <v>4.3769625220461961E-2</v>
      </c>
      <c r="N46" s="27">
        <f t="shared" si="3"/>
        <v>5.9639424919798283E-2</v>
      </c>
      <c r="O46" s="27">
        <f t="shared" si="3"/>
        <v>3.4351967114415571E-2</v>
      </c>
      <c r="P46" s="27">
        <f t="shared" si="3"/>
        <v>4.5769889991887483E-2</v>
      </c>
    </row>
    <row r="47" spans="2:16" x14ac:dyDescent="0.2">
      <c r="B47" s="28"/>
      <c r="C47" s="16" t="s">
        <v>7</v>
      </c>
      <c r="D47" s="27">
        <f t="shared" si="3"/>
        <v>8.4430776935295826E-2</v>
      </c>
      <c r="E47" s="27">
        <f t="shared" si="3"/>
        <v>7.9865919369563387E-2</v>
      </c>
      <c r="F47" s="27">
        <f t="shared" si="3"/>
        <v>7.9483959309721047E-2</v>
      </c>
      <c r="G47" s="27">
        <f t="shared" si="3"/>
        <v>7.1092611759211471E-2</v>
      </c>
      <c r="H47" s="27">
        <f t="shared" si="3"/>
        <v>6.490599784529158E-2</v>
      </c>
      <c r="I47" s="27">
        <f t="shared" si="3"/>
        <v>7.3961281959374611E-2</v>
      </c>
      <c r="J47" s="27">
        <f t="shared" si="3"/>
        <v>7.4648239052084869E-2</v>
      </c>
      <c r="K47" s="27">
        <f t="shared" si="3"/>
        <v>7.7591357049863585E-2</v>
      </c>
      <c r="L47" s="27">
        <f t="shared" si="3"/>
        <v>5.5059944248617425E-2</v>
      </c>
      <c r="M47" s="27">
        <f t="shared" si="3"/>
        <v>3.5040276228356974E-2</v>
      </c>
      <c r="N47" s="27">
        <f t="shared" si="3"/>
        <v>3.6430289008727322E-2</v>
      </c>
      <c r="O47" s="27">
        <f t="shared" si="3"/>
        <v>1.6210696629590432E-2</v>
      </c>
      <c r="P47" s="27">
        <f t="shared" si="3"/>
        <v>6.1494271342123735E-2</v>
      </c>
    </row>
    <row r="48" spans="2:16" x14ac:dyDescent="0.2">
      <c r="B48" s="28"/>
      <c r="C48" s="16" t="s">
        <v>8</v>
      </c>
      <c r="D48" s="27">
        <f t="shared" si="3"/>
        <v>8.3922157797131386E-2</v>
      </c>
      <c r="E48" s="27">
        <f t="shared" si="3"/>
        <v>8.747772522309942E-2</v>
      </c>
      <c r="F48" s="27">
        <f t="shared" si="3"/>
        <v>8.4589191757331761E-2</v>
      </c>
      <c r="G48" s="27">
        <f t="shared" si="3"/>
        <v>4.2430077587846775E-2</v>
      </c>
      <c r="H48" s="27">
        <f t="shared" si="3"/>
        <v>4.131710232572125E-2</v>
      </c>
      <c r="I48" s="27">
        <f t="shared" si="3"/>
        <v>4.3163152080750951E-2</v>
      </c>
      <c r="J48" s="27">
        <f t="shared" si="3"/>
        <v>4.2996588989525596E-2</v>
      </c>
      <c r="K48" s="27">
        <f t="shared" si="3"/>
        <v>4.6533596125188675E-2</v>
      </c>
      <c r="L48" s="27">
        <f t="shared" si="3"/>
        <v>4.5544629397225714E-2</v>
      </c>
      <c r="M48" s="27">
        <f t="shared" si="3"/>
        <v>2.2388257885729537E-2</v>
      </c>
      <c r="N48" s="27">
        <f t="shared" si="3"/>
        <v>2.1776321218324804E-2</v>
      </c>
      <c r="O48" s="27">
        <f t="shared" si="3"/>
        <v>1.2881898673163838E-2</v>
      </c>
      <c r="P48" s="27">
        <f t="shared" si="3"/>
        <v>4.7600880990889605E-2</v>
      </c>
    </row>
    <row r="49" spans="2:16" x14ac:dyDescent="0.2">
      <c r="B49" s="28"/>
      <c r="C49" s="16" t="s">
        <v>9</v>
      </c>
      <c r="D49" s="27">
        <f t="shared" si="3"/>
        <v>7.5752951947228794E-2</v>
      </c>
      <c r="E49" s="27">
        <f t="shared" si="3"/>
        <v>7.4308503891837172E-2</v>
      </c>
      <c r="F49" s="27">
        <f t="shared" si="3"/>
        <v>6.0609686276930128E-2</v>
      </c>
      <c r="G49" s="27">
        <f t="shared" si="3"/>
        <v>2.6925752936762266E-2</v>
      </c>
      <c r="H49" s="27">
        <f t="shared" si="3"/>
        <v>4.5575202962040082E-2</v>
      </c>
      <c r="I49" s="27">
        <f t="shared" si="3"/>
        <v>3.9104499145089837E-2</v>
      </c>
      <c r="J49" s="27">
        <f t="shared" si="3"/>
        <v>2.9595082242794453E-2</v>
      </c>
      <c r="K49" s="27">
        <f t="shared" si="3"/>
        <v>2.9728521960039646E-2</v>
      </c>
      <c r="L49" s="27">
        <f t="shared" si="3"/>
        <v>2.9288806222278578E-2</v>
      </c>
      <c r="M49" s="27">
        <f t="shared" si="3"/>
        <v>2.5336777807145987E-2</v>
      </c>
      <c r="N49" s="27">
        <f t="shared" si="3"/>
        <v>2.8138379467574359E-2</v>
      </c>
      <c r="O49" s="27">
        <f t="shared" si="3"/>
        <v>1.4200511366486637E-2</v>
      </c>
      <c r="P49" s="27">
        <f t="shared" si="3"/>
        <v>3.9639514053562128E-2</v>
      </c>
    </row>
    <row r="50" spans="2:16" x14ac:dyDescent="0.2">
      <c r="B50" s="28"/>
      <c r="C50" s="16" t="s">
        <v>10</v>
      </c>
      <c r="D50" s="27">
        <f t="shared" si="3"/>
        <v>3.4194855904285698E-2</v>
      </c>
      <c r="E50" s="27">
        <f t="shared" si="3"/>
        <v>4.1526569771869998E-2</v>
      </c>
      <c r="F50" s="27">
        <f t="shared" si="3"/>
        <v>4.996312049083193E-2</v>
      </c>
      <c r="G50" s="27">
        <f t="shared" si="3"/>
        <v>4.8422324564448095E-2</v>
      </c>
      <c r="H50" s="27">
        <f t="shared" si="3"/>
        <v>4.3928169783621608E-2</v>
      </c>
      <c r="I50" s="27">
        <f t="shared" si="3"/>
        <v>3.501725615089981E-2</v>
      </c>
      <c r="J50" s="27">
        <f t="shared" si="3"/>
        <v>2.726458170462244E-2</v>
      </c>
      <c r="K50" s="27">
        <f t="shared" si="3"/>
        <v>2.7484984463081154E-2</v>
      </c>
      <c r="L50" s="27">
        <f t="shared" si="3"/>
        <v>4.2444948015488482E-2</v>
      </c>
      <c r="M50" s="27">
        <f t="shared" si="3"/>
        <v>5.3382176080864277E-2</v>
      </c>
      <c r="N50" s="27">
        <f t="shared" si="3"/>
        <v>5.4065719703072203E-2</v>
      </c>
      <c r="O50" s="27">
        <f t="shared" si="3"/>
        <v>3.488433317243618E-2</v>
      </c>
      <c r="P50" s="27">
        <f t="shared" si="3"/>
        <v>4.1323430016333491E-2</v>
      </c>
    </row>
    <row r="51" spans="2:16" x14ac:dyDescent="0.2">
      <c r="B51" s="28"/>
      <c r="C51" s="16" t="s">
        <v>11</v>
      </c>
      <c r="D51" s="27">
        <f t="shared" si="3"/>
        <v>8.3922157797131393E-3</v>
      </c>
      <c r="E51" s="27">
        <f t="shared" si="3"/>
        <v>1.5083951043722701E-2</v>
      </c>
      <c r="F51" s="27">
        <f t="shared" si="3"/>
        <v>7.545598088953713E-3</v>
      </c>
      <c r="G51" s="27">
        <f t="shared" si="3"/>
        <v>1.5409616275251128E-2</v>
      </c>
      <c r="H51" s="27">
        <f t="shared" si="3"/>
        <v>8.3826487596004792E-3</v>
      </c>
      <c r="I51" s="27">
        <f t="shared" si="3"/>
        <v>1.5791976486081213E-2</v>
      </c>
      <c r="J51" s="27">
        <f t="shared" si="3"/>
        <v>9.2707243815660402E-3</v>
      </c>
      <c r="K51" s="27">
        <f t="shared" si="3"/>
        <v>9.4408614758787028E-3</v>
      </c>
      <c r="L51" s="27">
        <f t="shared" si="3"/>
        <v>1.8531203002642518E-2</v>
      </c>
      <c r="M51" s="27">
        <f t="shared" si="3"/>
        <v>2.0343958824441757E-2</v>
      </c>
      <c r="N51" s="27">
        <f t="shared" si="3"/>
        <v>3.7639950341575183E-2</v>
      </c>
      <c r="O51" s="27">
        <f t="shared" si="3"/>
        <v>4.1996791339906747E-2</v>
      </c>
      <c r="P51" s="27">
        <f t="shared" si="3"/>
        <v>1.775353154282637E-2</v>
      </c>
    </row>
    <row r="52" spans="2:16" x14ac:dyDescent="0.2">
      <c r="B52" s="28"/>
      <c r="C52" s="16" t="s">
        <v>12</v>
      </c>
      <c r="D52" s="27">
        <f t="shared" si="3"/>
        <v>1.6725744735791918E-2</v>
      </c>
      <c r="E52" s="27">
        <f t="shared" si="3"/>
        <v>3.4636443912637233E-2</v>
      </c>
      <c r="F52" s="27">
        <f t="shared" si="3"/>
        <v>2.5660569026101865E-2</v>
      </c>
      <c r="G52" s="27">
        <f t="shared" si="3"/>
        <v>4.3220951899073712E-2</v>
      </c>
      <c r="H52" s="27">
        <f t="shared" si="3"/>
        <v>6.0238031090267784E-2</v>
      </c>
      <c r="I52" s="27">
        <f t="shared" si="3"/>
        <v>5.1124556640741642E-2</v>
      </c>
      <c r="J52" s="27">
        <f t="shared" si="3"/>
        <v>3.9469254602862949E-2</v>
      </c>
      <c r="K52" s="27">
        <f t="shared" si="3"/>
        <v>4.2804715678426718E-2</v>
      </c>
      <c r="L52" s="27">
        <f t="shared" si="3"/>
        <v>4.9078251285047149E-2</v>
      </c>
      <c r="M52" s="27">
        <f t="shared" si="3"/>
        <v>5.3003227910828225E-2</v>
      </c>
      <c r="N52" s="27">
        <f t="shared" si="3"/>
        <v>5.3002079546042295E-2</v>
      </c>
      <c r="O52" s="27">
        <f t="shared" si="3"/>
        <v>7.1364132561888186E-2</v>
      </c>
      <c r="P52" s="27">
        <f t="shared" si="3"/>
        <v>4.517802231091176E-2</v>
      </c>
    </row>
    <row r="53" spans="2:16" x14ac:dyDescent="0.2">
      <c r="B53" s="28"/>
      <c r="C53" s="16" t="s">
        <v>13</v>
      </c>
      <c r="D53" s="27">
        <f t="shared" si="3"/>
        <v>4.225451301673748E-2</v>
      </c>
      <c r="E53" s="27">
        <f t="shared" si="3"/>
        <v>2.4235820406696647E-2</v>
      </c>
      <c r="F53" s="27">
        <f t="shared" si="3"/>
        <v>1.4204363358018904E-2</v>
      </c>
      <c r="G53" s="27">
        <f t="shared" si="3"/>
        <v>3.2333606735493792E-2</v>
      </c>
      <c r="H53" s="27">
        <f t="shared" si="3"/>
        <v>3.1255441216109431E-2</v>
      </c>
      <c r="I53" s="27">
        <f t="shared" si="3"/>
        <v>3.3151651892082946E-2</v>
      </c>
      <c r="J53" s="27">
        <f t="shared" si="3"/>
        <v>3.1490038765485714E-2</v>
      </c>
      <c r="K53" s="27">
        <f t="shared" si="3"/>
        <v>2.2712434386416076E-2</v>
      </c>
      <c r="L53" s="27">
        <f t="shared" si="3"/>
        <v>4.0195973465528508E-2</v>
      </c>
      <c r="M53" s="27">
        <f t="shared" si="3"/>
        <v>4.8050223749189117E-2</v>
      </c>
      <c r="N53" s="27">
        <f t="shared" si="3"/>
        <v>4.5026987319435684E-2</v>
      </c>
      <c r="O53" s="27">
        <f t="shared" si="3"/>
        <v>5.1534500938455616E-2</v>
      </c>
      <c r="P53" s="27">
        <f t="shared" si="3"/>
        <v>3.5036454807396908E-2</v>
      </c>
    </row>
    <row r="54" spans="2:16" x14ac:dyDescent="0.2">
      <c r="B54" s="28"/>
      <c r="C54" s="16" t="s">
        <v>15</v>
      </c>
      <c r="D54" s="27">
        <f t="shared" si="3"/>
        <v>9.4094540560420034E-2</v>
      </c>
      <c r="E54" s="27">
        <f t="shared" si="3"/>
        <v>5.4066059373883861E-2</v>
      </c>
      <c r="F54" s="27">
        <f t="shared" si="3"/>
        <v>5.3182956805461833E-2</v>
      </c>
      <c r="G54" s="27">
        <f t="shared" si="3"/>
        <v>9.978326108055087E-2</v>
      </c>
      <c r="H54" s="27">
        <f t="shared" si="3"/>
        <v>8.6268562577054411E-2</v>
      </c>
      <c r="I54" s="27">
        <f t="shared" si="3"/>
        <v>6.6075587175940198E-2</v>
      </c>
      <c r="J54" s="27">
        <f t="shared" si="3"/>
        <v>4.0137651965467244E-2</v>
      </c>
      <c r="K54" s="27">
        <f t="shared" si="3"/>
        <v>2.9555549099625589E-2</v>
      </c>
      <c r="L54" s="27">
        <f t="shared" si="3"/>
        <v>5.4456583270817226E-2</v>
      </c>
      <c r="M54" s="27">
        <f t="shared" si="3"/>
        <v>6.0904549888193139E-2</v>
      </c>
      <c r="N54" s="27">
        <f t="shared" si="3"/>
        <v>8.2773087146361557E-2</v>
      </c>
      <c r="O54" s="27">
        <f t="shared" si="3"/>
        <v>0.10917086043450172</v>
      </c>
      <c r="P54" s="27">
        <f t="shared" si="3"/>
        <v>6.9377852849598604E-2</v>
      </c>
    </row>
    <row r="55" spans="2:16" x14ac:dyDescent="0.2">
      <c r="B55" s="28"/>
      <c r="C55" s="16" t="s">
        <v>16</v>
      </c>
      <c r="D55" s="27">
        <f t="shared" si="3"/>
        <v>0.12707653544292902</v>
      </c>
      <c r="E55" s="27">
        <f t="shared" si="3"/>
        <v>0.16592406088293832</v>
      </c>
      <c r="F55" s="27">
        <f t="shared" si="3"/>
        <v>0.12897413723800966</v>
      </c>
      <c r="G55" s="27">
        <f t="shared" si="3"/>
        <v>0.10427340230790219</v>
      </c>
      <c r="H55" s="27">
        <f t="shared" si="3"/>
        <v>0.10091569499411684</v>
      </c>
      <c r="I55" s="27">
        <f t="shared" si="3"/>
        <v>8.1835662315176819E-2</v>
      </c>
      <c r="J55" s="27">
        <f t="shared" si="3"/>
        <v>8.225885813413622E-2</v>
      </c>
      <c r="K55" s="27">
        <f t="shared" si="3"/>
        <v>7.3012179899766591E-2</v>
      </c>
      <c r="L55" s="27">
        <f t="shared" si="3"/>
        <v>7.0675304276119344E-2</v>
      </c>
      <c r="M55" s="27">
        <f t="shared" si="3"/>
        <v>9.1966173489707689E-2</v>
      </c>
      <c r="N55" s="27">
        <f t="shared" si="3"/>
        <v>6.4901981035050224E-2</v>
      </c>
      <c r="O55" s="27">
        <f t="shared" si="3"/>
        <v>7.4377463252180268E-2</v>
      </c>
      <c r="P55" s="27">
        <f t="shared" si="3"/>
        <v>9.7276086376984178E-2</v>
      </c>
    </row>
    <row r="56" spans="2:16" x14ac:dyDescent="0.2">
      <c r="B56" s="28"/>
      <c r="C56" s="16" t="s">
        <v>17</v>
      </c>
      <c r="D56" s="27">
        <f t="shared" si="3"/>
        <v>2.3826850395549191E-2</v>
      </c>
      <c r="E56" s="27">
        <f t="shared" si="3"/>
        <v>4.6480427407184409E-2</v>
      </c>
      <c r="F56" s="27">
        <f t="shared" si="3"/>
        <v>3.4646576491067178E-2</v>
      </c>
      <c r="G56" s="27">
        <f t="shared" si="3"/>
        <v>3.3859963569444658E-2</v>
      </c>
      <c r="H56" s="27">
        <f t="shared" si="3"/>
        <v>5.5381952005819905E-2</v>
      </c>
      <c r="I56" s="27">
        <f t="shared" si="3"/>
        <v>5.5757428515852338E-2</v>
      </c>
      <c r="J56" s="27">
        <f t="shared" si="3"/>
        <v>6.5159633713138515E-2</v>
      </c>
      <c r="K56" s="27">
        <f t="shared" si="3"/>
        <v>6.9795415193894844E-2</v>
      </c>
      <c r="L56" s="27">
        <f t="shared" si="3"/>
        <v>7.879658787979528E-2</v>
      </c>
      <c r="M56" s="27">
        <f t="shared" si="3"/>
        <v>8.1419085915573786E-2</v>
      </c>
      <c r="N56" s="27">
        <f t="shared" si="3"/>
        <v>5.6988533234206322E-2</v>
      </c>
      <c r="O56" s="27">
        <f t="shared" si="3"/>
        <v>8.3040071626785686E-2</v>
      </c>
      <c r="P56" s="27">
        <f t="shared" si="3"/>
        <v>5.7572267912835665E-2</v>
      </c>
    </row>
    <row r="57" spans="2:16" x14ac:dyDescent="0.2">
      <c r="B57" s="28"/>
      <c r="C57" s="16" t="s">
        <v>20</v>
      </c>
      <c r="D57" s="27">
        <f t="shared" si="3"/>
        <v>6.8018028592220475E-2</v>
      </c>
      <c r="E57" s="27">
        <f t="shared" si="3"/>
        <v>9.1446365789778855E-2</v>
      </c>
      <c r="F57" s="27">
        <f t="shared" si="3"/>
        <v>0.11543435119167575</v>
      </c>
      <c r="G57" s="27">
        <f t="shared" si="3"/>
        <v>0.11575179229599794</v>
      </c>
      <c r="H57" s="27">
        <f t="shared" si="3"/>
        <v>0.112805702566668</v>
      </c>
      <c r="I57" s="27">
        <f t="shared" si="3"/>
        <v>0.11312512876507784</v>
      </c>
      <c r="J57" s="27">
        <f t="shared" si="3"/>
        <v>0.12007840607268466</v>
      </c>
      <c r="K57" s="27">
        <f t="shared" si="3"/>
        <v>7.7011053543470334E-2</v>
      </c>
      <c r="L57" s="27">
        <f t="shared" si="3"/>
        <v>7.8188446930487321E-2</v>
      </c>
      <c r="M57" s="27">
        <f t="shared" si="3"/>
        <v>8.0488187104274592E-2</v>
      </c>
      <c r="N57" s="27">
        <f t="shared" si="3"/>
        <v>5.6244025793053216E-2</v>
      </c>
      <c r="O57" s="27">
        <f t="shared" si="3"/>
        <v>7.0722227594356021E-2</v>
      </c>
      <c r="P57" s="27">
        <f t="shared" si="3"/>
        <v>9.0854759774502303E-2</v>
      </c>
    </row>
    <row r="58" spans="2:16" ht="15" x14ac:dyDescent="0.25">
      <c r="O58"/>
    </row>
    <row r="59" spans="2:16" ht="15" x14ac:dyDescent="0.25">
      <c r="O59"/>
    </row>
    <row r="60" spans="2:16" ht="15" x14ac:dyDescent="0.25">
      <c r="O60"/>
    </row>
    <row r="61" spans="2:16" ht="15" x14ac:dyDescent="0.25">
      <c r="O61"/>
    </row>
    <row r="62" spans="2:16" ht="15" x14ac:dyDescent="0.25">
      <c r="O62"/>
    </row>
    <row r="63" spans="2:16" ht="15" x14ac:dyDescent="0.25">
      <c r="O63"/>
    </row>
    <row r="64" spans="2:16" ht="15" x14ac:dyDescent="0.25">
      <c r="O64"/>
    </row>
    <row r="65" spans="15:15" ht="15" x14ac:dyDescent="0.25">
      <c r="O65"/>
    </row>
    <row r="66" spans="15:15" ht="15" x14ac:dyDescent="0.25">
      <c r="O66"/>
    </row>
    <row r="67" spans="15:15" ht="15" x14ac:dyDescent="0.25">
      <c r="O67"/>
    </row>
    <row r="68" spans="15:15" ht="15" x14ac:dyDescent="0.25">
      <c r="O68"/>
    </row>
    <row r="69" spans="15:15" ht="15" x14ac:dyDescent="0.25">
      <c r="O69"/>
    </row>
    <row r="70" spans="15:15" ht="15" x14ac:dyDescent="0.25">
      <c r="O70"/>
    </row>
    <row r="71" spans="15:15" ht="15" x14ac:dyDescent="0.25">
      <c r="O71"/>
    </row>
    <row r="72" spans="15:15" ht="15" x14ac:dyDescent="0.25">
      <c r="O72"/>
    </row>
    <row r="73" spans="15:15" ht="15" x14ac:dyDescent="0.25">
      <c r="O73"/>
    </row>
    <row r="74" spans="15:15" ht="15" x14ac:dyDescent="0.25">
      <c r="O74"/>
    </row>
    <row r="75" spans="15:15" ht="15" x14ac:dyDescent="0.25">
      <c r="O75"/>
    </row>
    <row r="76" spans="15:15" ht="15" x14ac:dyDescent="0.25">
      <c r="O76"/>
    </row>
    <row r="77" spans="15:15" ht="15" x14ac:dyDescent="0.25">
      <c r="O77"/>
    </row>
    <row r="78" spans="15:15" ht="15" x14ac:dyDescent="0.25">
      <c r="O78"/>
    </row>
    <row r="79" spans="15:15" ht="15" x14ac:dyDescent="0.25">
      <c r="O79"/>
    </row>
    <row r="80" spans="15:15" ht="15" x14ac:dyDescent="0.25">
      <c r="O80"/>
    </row>
    <row r="81" spans="15:15" ht="15" x14ac:dyDescent="0.25">
      <c r="O81"/>
    </row>
    <row r="82" spans="15:15" ht="15" x14ac:dyDescent="0.25">
      <c r="O82"/>
    </row>
    <row r="83" spans="15:15" ht="15" x14ac:dyDescent="0.25">
      <c r="O83"/>
    </row>
    <row r="84" spans="15:15" ht="15" x14ac:dyDescent="0.25">
      <c r="O84"/>
    </row>
    <row r="85" spans="15:15" ht="15" x14ac:dyDescent="0.25">
      <c r="O85"/>
    </row>
    <row r="86" spans="15:15" ht="15" x14ac:dyDescent="0.25">
      <c r="O86"/>
    </row>
    <row r="87" spans="15:15" ht="15" x14ac:dyDescent="0.25">
      <c r="O87"/>
    </row>
    <row r="88" spans="15:15" ht="15" x14ac:dyDescent="0.25">
      <c r="O88"/>
    </row>
    <row r="89" spans="15:15" ht="15" x14ac:dyDescent="0.25">
      <c r="O89"/>
    </row>
    <row r="90" spans="15:15" ht="15" x14ac:dyDescent="0.25">
      <c r="O90"/>
    </row>
    <row r="91" spans="15:15" ht="15" x14ac:dyDescent="0.25">
      <c r="O91"/>
    </row>
    <row r="92" spans="15:15" ht="15" x14ac:dyDescent="0.25">
      <c r="O92"/>
    </row>
    <row r="93" spans="15:15" ht="15" x14ac:dyDescent="0.25">
      <c r="O93"/>
    </row>
    <row r="94" spans="15:15" ht="15" x14ac:dyDescent="0.25">
      <c r="O94"/>
    </row>
    <row r="95" spans="15:15" ht="15" x14ac:dyDescent="0.25">
      <c r="O95"/>
    </row>
    <row r="96" spans="15:15" ht="15" x14ac:dyDescent="0.25">
      <c r="O96"/>
    </row>
    <row r="97" spans="15:15" ht="15" x14ac:dyDescent="0.25">
      <c r="O97"/>
    </row>
    <row r="98" spans="15:15" ht="15" x14ac:dyDescent="0.25">
      <c r="O98"/>
    </row>
    <row r="99" spans="15:15" ht="15" x14ac:dyDescent="0.25">
      <c r="O99"/>
    </row>
    <row r="100" spans="15:15" ht="15" x14ac:dyDescent="0.25">
      <c r="O100"/>
    </row>
    <row r="101" spans="15:15" ht="15" x14ac:dyDescent="0.25">
      <c r="O101"/>
    </row>
    <row r="102" spans="15:15" ht="15" x14ac:dyDescent="0.25">
      <c r="O102"/>
    </row>
    <row r="103" spans="15:15" ht="15" x14ac:dyDescent="0.25">
      <c r="O103"/>
    </row>
    <row r="104" spans="15:15" ht="15" x14ac:dyDescent="0.25">
      <c r="O104"/>
    </row>
    <row r="105" spans="15:15" ht="15" x14ac:dyDescent="0.25">
      <c r="O105"/>
    </row>
    <row r="106" spans="15:15" ht="15" x14ac:dyDescent="0.25">
      <c r="O106"/>
    </row>
    <row r="107" spans="15:15" ht="15" x14ac:dyDescent="0.25">
      <c r="O107"/>
    </row>
    <row r="108" spans="15:15" ht="15" x14ac:dyDescent="0.25">
      <c r="O108"/>
    </row>
    <row r="109" spans="15:15" ht="15" x14ac:dyDescent="0.25">
      <c r="O109"/>
    </row>
    <row r="110" spans="15:15" ht="15" x14ac:dyDescent="0.25">
      <c r="O110"/>
    </row>
    <row r="111" spans="15:15" ht="15" x14ac:dyDescent="0.25">
      <c r="O111"/>
    </row>
    <row r="112" spans="15:15" ht="15" x14ac:dyDescent="0.25">
      <c r="O112"/>
    </row>
    <row r="113" spans="15:15" ht="15" x14ac:dyDescent="0.25">
      <c r="O113"/>
    </row>
    <row r="114" spans="15:15" ht="15" x14ac:dyDescent="0.25">
      <c r="O114"/>
    </row>
    <row r="115" spans="15:15" ht="15" x14ac:dyDescent="0.25">
      <c r="O115"/>
    </row>
    <row r="116" spans="15:15" ht="15" x14ac:dyDescent="0.25">
      <c r="O116"/>
    </row>
    <row r="117" spans="15:15" ht="15" x14ac:dyDescent="0.25">
      <c r="O117"/>
    </row>
    <row r="118" spans="15:15" ht="15" x14ac:dyDescent="0.25">
      <c r="O118"/>
    </row>
    <row r="119" spans="15:15" ht="15" x14ac:dyDescent="0.25">
      <c r="O119"/>
    </row>
    <row r="120" spans="15:15" ht="15" x14ac:dyDescent="0.25">
      <c r="O120"/>
    </row>
    <row r="121" spans="15:15" ht="15" x14ac:dyDescent="0.25">
      <c r="O121"/>
    </row>
    <row r="122" spans="15:15" ht="15" x14ac:dyDescent="0.25">
      <c r="O122"/>
    </row>
    <row r="123" spans="15:15" ht="15" x14ac:dyDescent="0.25">
      <c r="O123"/>
    </row>
    <row r="124" spans="15:15" ht="15" x14ac:dyDescent="0.25">
      <c r="O124"/>
    </row>
    <row r="125" spans="15:15" ht="15" x14ac:dyDescent="0.25">
      <c r="O125"/>
    </row>
    <row r="126" spans="15:15" ht="15" x14ac:dyDescent="0.25">
      <c r="O126"/>
    </row>
    <row r="127" spans="15:15" ht="15" x14ac:dyDescent="0.25">
      <c r="O127"/>
    </row>
    <row r="128" spans="15:15" ht="15" x14ac:dyDescent="0.25">
      <c r="O128"/>
    </row>
    <row r="129" spans="15:15" ht="15" x14ac:dyDescent="0.25">
      <c r="O129"/>
    </row>
    <row r="130" spans="15:15" ht="15" x14ac:dyDescent="0.25">
      <c r="O130"/>
    </row>
    <row r="131" spans="15:15" ht="15" x14ac:dyDescent="0.25">
      <c r="O131"/>
    </row>
    <row r="132" spans="15:15" ht="15" x14ac:dyDescent="0.25">
      <c r="O132"/>
    </row>
    <row r="133" spans="15:15" ht="15" x14ac:dyDescent="0.25">
      <c r="O133"/>
    </row>
    <row r="134" spans="15:15" ht="15" x14ac:dyDescent="0.25">
      <c r="O134"/>
    </row>
    <row r="135" spans="15:15" ht="15" x14ac:dyDescent="0.25">
      <c r="O135"/>
    </row>
    <row r="136" spans="15:15" ht="15" x14ac:dyDescent="0.25">
      <c r="O136"/>
    </row>
    <row r="137" spans="15:15" ht="15" x14ac:dyDescent="0.25">
      <c r="O137"/>
    </row>
    <row r="138" spans="15:15" ht="15" x14ac:dyDescent="0.25">
      <c r="O138"/>
    </row>
    <row r="139" spans="15:15" ht="15" x14ac:dyDescent="0.25">
      <c r="O139"/>
    </row>
    <row r="140" spans="15:15" ht="15" x14ac:dyDescent="0.25">
      <c r="O140"/>
    </row>
    <row r="141" spans="15:15" ht="15" x14ac:dyDescent="0.25">
      <c r="O141"/>
    </row>
    <row r="142" spans="15:15" ht="15" x14ac:dyDescent="0.25">
      <c r="O142"/>
    </row>
    <row r="143" spans="15:15" ht="15" x14ac:dyDescent="0.25">
      <c r="O143"/>
    </row>
    <row r="144" spans="15:15" ht="15" x14ac:dyDescent="0.25">
      <c r="O144"/>
    </row>
    <row r="145" spans="15:15" ht="15" x14ac:dyDescent="0.25">
      <c r="O145"/>
    </row>
    <row r="146" spans="15:15" ht="15" x14ac:dyDescent="0.25">
      <c r="O146"/>
    </row>
    <row r="147" spans="15:15" ht="15" x14ac:dyDescent="0.25">
      <c r="O147"/>
    </row>
    <row r="148" spans="15:15" ht="15" x14ac:dyDescent="0.25">
      <c r="O148"/>
    </row>
    <row r="149" spans="15:15" ht="15" x14ac:dyDescent="0.25">
      <c r="O149"/>
    </row>
    <row r="150" spans="15:15" ht="15" x14ac:dyDescent="0.25">
      <c r="O150"/>
    </row>
    <row r="151" spans="15:15" ht="15" x14ac:dyDescent="0.25">
      <c r="O151"/>
    </row>
    <row r="152" spans="15:15" ht="15" x14ac:dyDescent="0.25">
      <c r="O152"/>
    </row>
    <row r="153" spans="15:15" ht="15" x14ac:dyDescent="0.25">
      <c r="O153"/>
    </row>
    <row r="154" spans="15:15" ht="15" x14ac:dyDescent="0.25">
      <c r="O154"/>
    </row>
    <row r="155" spans="15:15" ht="15" x14ac:dyDescent="0.25">
      <c r="O155"/>
    </row>
    <row r="156" spans="15:15" ht="15" x14ac:dyDescent="0.25">
      <c r="O156"/>
    </row>
    <row r="157" spans="15:15" ht="15" x14ac:dyDescent="0.25">
      <c r="O157"/>
    </row>
    <row r="158" spans="15:15" ht="15" x14ac:dyDescent="0.25">
      <c r="O158"/>
    </row>
    <row r="159" spans="15:15" ht="15" x14ac:dyDescent="0.25">
      <c r="O159"/>
    </row>
    <row r="160" spans="15:15" ht="15" x14ac:dyDescent="0.25">
      <c r="O160"/>
    </row>
    <row r="161" spans="15:15" ht="15" x14ac:dyDescent="0.25">
      <c r="O161"/>
    </row>
    <row r="162" spans="15:15" ht="15" x14ac:dyDescent="0.25">
      <c r="O162"/>
    </row>
    <row r="163" spans="15:15" ht="15" x14ac:dyDescent="0.25">
      <c r="O163"/>
    </row>
    <row r="164" spans="15:15" ht="15" x14ac:dyDescent="0.25">
      <c r="O164"/>
    </row>
    <row r="165" spans="15:15" ht="15" x14ac:dyDescent="0.25">
      <c r="O165"/>
    </row>
    <row r="166" spans="15:15" ht="15" x14ac:dyDescent="0.25">
      <c r="O166"/>
    </row>
    <row r="167" spans="15:15" ht="15" x14ac:dyDescent="0.25">
      <c r="O167"/>
    </row>
    <row r="168" spans="15:15" ht="15" x14ac:dyDescent="0.25">
      <c r="O168"/>
    </row>
    <row r="169" spans="15:15" ht="15" x14ac:dyDescent="0.25">
      <c r="O169"/>
    </row>
    <row r="170" spans="15:15" ht="15" x14ac:dyDescent="0.25">
      <c r="O170"/>
    </row>
    <row r="171" spans="15:15" ht="15" x14ac:dyDescent="0.25">
      <c r="O171"/>
    </row>
    <row r="172" spans="15:15" ht="15" x14ac:dyDescent="0.25">
      <c r="O172"/>
    </row>
    <row r="173" spans="15:15" ht="15" x14ac:dyDescent="0.25">
      <c r="O173"/>
    </row>
    <row r="174" spans="15:15" ht="15" x14ac:dyDescent="0.25">
      <c r="O174"/>
    </row>
    <row r="175" spans="15:15" ht="15" x14ac:dyDescent="0.25">
      <c r="O175"/>
    </row>
    <row r="176" spans="15:15" ht="15" x14ac:dyDescent="0.25">
      <c r="O176"/>
    </row>
    <row r="177" spans="15:15" ht="15" x14ac:dyDescent="0.25">
      <c r="O177"/>
    </row>
    <row r="178" spans="15:15" ht="15" x14ac:dyDescent="0.25">
      <c r="O178"/>
    </row>
    <row r="179" spans="15:15" ht="15" x14ac:dyDescent="0.25">
      <c r="O179"/>
    </row>
    <row r="180" spans="15:15" ht="15" x14ac:dyDescent="0.25">
      <c r="O180"/>
    </row>
    <row r="181" spans="15:15" ht="15" x14ac:dyDescent="0.25">
      <c r="O181"/>
    </row>
    <row r="182" spans="15:15" ht="15" x14ac:dyDescent="0.25">
      <c r="O182"/>
    </row>
    <row r="183" spans="15:15" ht="15" x14ac:dyDescent="0.25">
      <c r="O183"/>
    </row>
    <row r="184" spans="15:15" ht="15" x14ac:dyDescent="0.25">
      <c r="O184"/>
    </row>
    <row r="185" spans="15:15" ht="15" x14ac:dyDescent="0.25">
      <c r="O185"/>
    </row>
    <row r="186" spans="15:15" ht="15" x14ac:dyDescent="0.25">
      <c r="O186"/>
    </row>
    <row r="187" spans="15:15" ht="15" x14ac:dyDescent="0.25">
      <c r="O187"/>
    </row>
    <row r="188" spans="15:15" ht="15" x14ac:dyDescent="0.25">
      <c r="O188"/>
    </row>
    <row r="189" spans="15:15" ht="15" x14ac:dyDescent="0.25">
      <c r="O189"/>
    </row>
    <row r="190" spans="15:15" ht="15" x14ac:dyDescent="0.25">
      <c r="O190"/>
    </row>
    <row r="191" spans="15:15" ht="15" x14ac:dyDescent="0.25">
      <c r="O191"/>
    </row>
    <row r="192" spans="15:15" ht="15" x14ac:dyDescent="0.25">
      <c r="O192"/>
    </row>
    <row r="193" spans="15:15" ht="15" x14ac:dyDescent="0.25">
      <c r="O193"/>
    </row>
    <row r="194" spans="15:15" ht="15" x14ac:dyDescent="0.25">
      <c r="O194"/>
    </row>
    <row r="195" spans="15:15" ht="15" x14ac:dyDescent="0.25">
      <c r="O195"/>
    </row>
    <row r="196" spans="15:15" ht="15" x14ac:dyDescent="0.25">
      <c r="O196"/>
    </row>
  </sheetData>
  <mergeCells count="3">
    <mergeCell ref="B5:B21"/>
    <mergeCell ref="B23:B39"/>
    <mergeCell ref="B41:B57"/>
  </mergeCells>
  <conditionalFormatting sqref="D42:P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6F89513-335D-4C27-A454-5BC71066AF2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'Task 4'!D43:P43</xm:f>
              <xm:sqref>Q43</xm:sqref>
            </x14:sparkline>
            <x14:sparkline>
              <xm:f>'Task 4'!D44:P44</xm:f>
              <xm:sqref>Q44</xm:sqref>
            </x14:sparkline>
            <x14:sparkline>
              <xm:f>'Task 4'!D45:P45</xm:f>
              <xm:sqref>Q45</xm:sqref>
            </x14:sparkline>
            <x14:sparkline>
              <xm:f>'Task 4'!D46:P46</xm:f>
              <xm:sqref>Q46</xm:sqref>
            </x14:sparkline>
            <x14:sparkline>
              <xm:f>'Task 4'!D47:P47</xm:f>
              <xm:sqref>Q47</xm:sqref>
            </x14:sparkline>
            <x14:sparkline>
              <xm:f>'Task 4'!D48:P48</xm:f>
              <xm:sqref>Q48</xm:sqref>
            </x14:sparkline>
            <x14:sparkline>
              <xm:f>'Task 4'!D49:P49</xm:f>
              <xm:sqref>Q49</xm:sqref>
            </x14:sparkline>
            <x14:sparkline>
              <xm:f>'Task 4'!D50:P50</xm:f>
              <xm:sqref>Q50</xm:sqref>
            </x14:sparkline>
            <x14:sparkline>
              <xm:f>'Task 4'!D51:P51</xm:f>
              <xm:sqref>Q51</xm:sqref>
            </x14:sparkline>
            <x14:sparkline>
              <xm:f>'Task 4'!D52:P52</xm:f>
              <xm:sqref>Q52</xm:sqref>
            </x14:sparkline>
            <x14:sparkline>
              <xm:f>'Task 4'!D53:P53</xm:f>
              <xm:sqref>Q53</xm:sqref>
            </x14:sparkline>
            <x14:sparkline>
              <xm:f>'Task 4'!D54:P54</xm:f>
              <xm:sqref>Q54</xm:sqref>
            </x14:sparkline>
            <x14:sparkline>
              <xm:f>'Task 4'!D55:P55</xm:f>
              <xm:sqref>Q55</xm:sqref>
            </x14:sparkline>
            <x14:sparkline>
              <xm:f>'Task 4'!D56:P56</xm:f>
              <xm:sqref>Q56</xm:sqref>
            </x14:sparkline>
            <x14:sparkline>
              <xm:f>'Task 4'!D57:P57</xm:f>
              <xm:sqref>Q57</xm:sqref>
            </x14:sparkline>
          </x14:sparklines>
        </x14:sparklineGroup>
        <x14:sparklineGroup displayEmptyCellsAs="gap" xr2:uid="{DDAA7564-1C93-4687-8263-72E92138034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'Task 4'!D42:P42</xm:f>
              <xm:sqref>Q42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 --&gt;</vt:lpstr>
      <vt:lpstr>Data</vt:lpstr>
      <vt:lpstr>Tasks --&gt;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Roman Ostapchuk</cp:lastModifiedBy>
  <dcterms:created xsi:type="dcterms:W3CDTF">2015-12-26T11:23:26Z</dcterms:created>
  <dcterms:modified xsi:type="dcterms:W3CDTF">2024-12-13T19:31:15Z</dcterms:modified>
</cp:coreProperties>
</file>