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science\udemy_economics\Section 6\65. Discounting Cash Flows in Microsoft Excel\"/>
    </mc:Choice>
  </mc:AlternateContent>
  <xr:revisionPtr revIDLastSave="0" documentId="13_ncr:1_{C61E1421-44AC-4159-83E7-0E30FFE12E45}" xr6:coauthVersionLast="47" xr6:coauthVersionMax="47" xr10:uidLastSave="{00000000-0000-0000-0000-000000000000}"/>
  <bookViews>
    <workbookView xWindow="28680" yWindow="270" windowWidth="29040" windowHeight="17640" xr2:uid="{00000000-000D-0000-FFFF-FFFF00000000}"/>
  </bookViews>
  <sheets>
    <sheet name="PV &amp; FV" sheetId="2" r:id="rId1"/>
    <sheet name="PV &amp; FV (manual)" sheetId="4" r:id="rId2"/>
    <sheet name="PV &amp; FV (2)" sheetId="3" r:id="rId3"/>
  </sheets>
  <calcPr calcId="191029" iterate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2" l="1"/>
  <c r="C20" i="2"/>
  <c r="D20" i="2"/>
  <c r="E20" i="2"/>
  <c r="F20" i="2"/>
  <c r="G20" i="2"/>
  <c r="H20" i="2"/>
  <c r="I20" i="2"/>
  <c r="D21" i="4"/>
  <c r="D20" i="4"/>
  <c r="H18" i="4"/>
  <c r="G18" i="4"/>
  <c r="F18" i="4"/>
  <c r="D18" i="4"/>
  <c r="E18" i="4"/>
  <c r="E14" i="4"/>
  <c r="H9" i="4"/>
  <c r="G9" i="4"/>
  <c r="F9" i="4"/>
  <c r="E9" i="4"/>
  <c r="D9" i="4"/>
  <c r="C9" i="4"/>
  <c r="E12" i="4" s="1"/>
  <c r="C33" i="3"/>
  <c r="I30" i="3"/>
  <c r="H30" i="3"/>
  <c r="G30" i="3"/>
  <c r="F30" i="3"/>
  <c r="E30" i="3"/>
  <c r="D30" i="3"/>
  <c r="I29" i="3"/>
  <c r="E14" i="3"/>
  <c r="D18" i="3" a="1"/>
  <c r="D18" i="3" s="1"/>
  <c r="D19" i="3" s="1"/>
  <c r="C19" i="3"/>
  <c r="H9" i="3"/>
  <c r="G9" i="3"/>
  <c r="F9" i="3"/>
  <c r="E9" i="3"/>
  <c r="D9" i="3"/>
  <c r="C9" i="3"/>
  <c r="E14" i="2"/>
  <c r="E12" i="2"/>
  <c r="H9" i="2"/>
  <c r="G9" i="2"/>
  <c r="F9" i="2"/>
  <c r="E9" i="2"/>
  <c r="D9" i="2"/>
  <c r="C9" i="2"/>
  <c r="E18" i="3" l="1" a="1"/>
  <c r="E18" i="3" s="1"/>
  <c r="E19" i="3" s="1"/>
  <c r="E12" i="3"/>
  <c r="F18" i="3" l="1" a="1"/>
  <c r="F18" i="3" s="1"/>
  <c r="F19" i="3" s="1"/>
  <c r="G18" i="3" l="1" a="1"/>
  <c r="G18" i="3" s="1"/>
  <c r="G19" i="3" s="1"/>
  <c r="H18" i="3" l="1" a="1"/>
  <c r="H18" i="3" s="1"/>
  <c r="H19" i="3" s="1"/>
  <c r="C21" i="3" s="1"/>
  <c r="C2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<sst xmlns="http://schemas.openxmlformats.org/spreadsheetml/2006/main" count="31" uniqueCount="18">
  <si>
    <t>Calculating Present &amp; Future value</t>
  </si>
  <si>
    <t>interest rate:</t>
  </si>
  <si>
    <t>Cash flow</t>
  </si>
  <si>
    <t>Present Value (PV)</t>
  </si>
  <si>
    <t>Project Net Present Value (DCF approach)</t>
  </si>
  <si>
    <t>Project Net Present Value (NPV)</t>
  </si>
  <si>
    <t>Грошовий потік</t>
  </si>
  <si>
    <t>Вклав</t>
  </si>
  <si>
    <t>Отримав</t>
  </si>
  <si>
    <t>З врахуванням вартості грошей</t>
  </si>
  <si>
    <t>Теоретична доцільність</t>
  </si>
  <si>
    <t>Теоретична доцільність з розумною формулою</t>
  </si>
  <si>
    <t>рік</t>
  </si>
  <si>
    <t>Процентна ставка</t>
  </si>
  <si>
    <t xml:space="preserve">Present Value (PV) </t>
  </si>
  <si>
    <t>Доцільність інвестиції</t>
  </si>
  <si>
    <t>DCF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</si>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</sst>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4" tint="-0.249977111117893"/>
      <name val="Arial"/>
      <family val="2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4" fillId="2" borderId="0" xfId="0" applyNumberFormat="1" applyFont="1" applyFill="1"/>
    <xf numFmtId="0" fontId="0" fillId="2" borderId="0" xfId="0" applyFill="1"/>
    <xf numFmtId="0" fontId="7" fillId="2" borderId="1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9" fontId="8" fillId="3" borderId="2" xfId="1" applyFont="1" applyFill="1" applyBorder="1" applyAlignment="1">
      <alignment horizontal="right"/>
    </xf>
    <xf numFmtId="2" fontId="4" fillId="2" borderId="0" xfId="0" applyNumberFormat="1" applyFont="1" applyFill="1"/>
    <xf numFmtId="2" fontId="5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7" fillId="2" borderId="1" xfId="0" applyFont="1" applyFill="1" applyBorder="1"/>
    <xf numFmtId="0" fontId="10" fillId="2" borderId="0" xfId="0" applyFont="1" applyFill="1"/>
    <xf numFmtId="2" fontId="10" fillId="2" borderId="0" xfId="0" applyNumberFormat="1" applyFont="1" applyFill="1"/>
    <xf numFmtId="8" fontId="4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tabSelected="1" workbookViewId="0">
      <selection activeCell="B20" sqref="B20"/>
    </sheetView>
  </sheetViews>
  <sheetFormatPr defaultRowHeight="15" x14ac:dyDescent="0.25"/>
  <cols>
    <col min="1" max="1" width="2" style="3" customWidth="1"/>
    <col min="2" max="2" width="20.42578125" style="3" customWidth="1"/>
    <col min="3" max="4" width="9.140625" style="3" customWidth="1"/>
    <col min="5" max="5" width="9.140625" style="8" customWidth="1"/>
    <col min="6" max="7" width="9.140625" style="3" customWidth="1"/>
    <col min="8" max="8" width="11.42578125" style="3" bestFit="1" customWidth="1"/>
    <col min="9" max="16384" width="9.140625" style="3"/>
  </cols>
  <sheetData>
    <row r="1" spans="2:8" s="1" customFormat="1" ht="15.75" x14ac:dyDescent="0.25">
      <c r="B1" s="2" t="s">
        <v>0</v>
      </c>
    </row>
    <row r="2" spans="2:8" s="1" customFormat="1" ht="15.75" x14ac:dyDescent="0.25">
      <c r="B2" s="2"/>
    </row>
    <row r="3" spans="2:8" s="1" customFormat="1" ht="12" customHeight="1" x14ac:dyDescent="0.25">
      <c r="B3" s="2"/>
    </row>
    <row r="4" spans="2:8" s="1" customFormat="1" ht="12" customHeight="1" x14ac:dyDescent="0.2">
      <c r="B4" s="10" t="s">
        <v>1</v>
      </c>
      <c r="C4" s="11">
        <v>0.1</v>
      </c>
    </row>
    <row r="5" spans="2:8" s="1" customFormat="1" ht="12" customHeight="1" x14ac:dyDescent="0.25">
      <c r="B5" s="2"/>
    </row>
    <row r="6" spans="2:8" s="1" customFormat="1" ht="12" customHeight="1" x14ac:dyDescent="0.25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25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C8/(1+$C$4)^C7</f>
        <v>-500</v>
      </c>
      <c r="D9" s="6">
        <f t="shared" ref="D9:H9" si="0">D8/(1+$C$4)^D7</f>
        <v>27.27272727272727</v>
      </c>
      <c r="E9" s="6">
        <f t="shared" si="0"/>
        <v>99.173553719008254</v>
      </c>
      <c r="F9" s="6">
        <f t="shared" si="0"/>
        <v>150.2629601803155</v>
      </c>
      <c r="G9" s="6">
        <f t="shared" si="0"/>
        <v>81.96161464380846</v>
      </c>
      <c r="H9" s="6">
        <f t="shared" si="0"/>
        <v>74.510558767098601</v>
      </c>
    </row>
    <row r="10" spans="2:8" ht="12" customHeight="1" x14ac:dyDescent="0.2">
      <c r="D10" s="12"/>
      <c r="E10" s="12"/>
      <c r="F10" s="15"/>
      <c r="G10" s="4"/>
      <c r="H10" s="6"/>
    </row>
    <row r="11" spans="2:8" ht="15" customHeight="1" x14ac:dyDescent="0.2">
      <c r="D11" s="12"/>
      <c r="E11" s="13"/>
      <c r="F11" s="13"/>
      <c r="G11" s="4"/>
      <c r="H11" s="6"/>
    </row>
    <row r="12" spans="2:8" ht="12" customHeight="1" x14ac:dyDescent="0.2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">
      <c r="B14" s="18" t="s">
        <v>5</v>
      </c>
      <c r="E14" s="19">
        <f>SUM(C8,NPV(C4,D8:H8))</f>
        <v>-66.818585417041902</v>
      </c>
    </row>
    <row r="20" spans="2:9" ht="12" x14ac:dyDescent="0.2">
      <c r="B20" s="20">
        <f>C8+NPV(C4,D8:H8)</f>
        <v>-66.818585417041902</v>
      </c>
      <c r="C20" s="3">
        <f>C9</f>
        <v>-500</v>
      </c>
      <c r="D20" s="7">
        <f>D8/(1+$C$4)^D7</f>
        <v>27.27272727272727</v>
      </c>
      <c r="E20" s="7">
        <f t="shared" ref="E20:H20" si="1">E8/(1+$C$4)^E7</f>
        <v>99.173553719008254</v>
      </c>
      <c r="F20" s="7">
        <f t="shared" si="1"/>
        <v>150.2629601803155</v>
      </c>
      <c r="G20" s="7">
        <f t="shared" si="1"/>
        <v>81.96161464380846</v>
      </c>
      <c r="H20" s="7">
        <f t="shared" si="1"/>
        <v>74.510558767098601</v>
      </c>
      <c r="I20" s="3">
        <f>SUM(C20:H20)</f>
        <v>-66.818585417041888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020D-CC0D-48F8-BDC8-5862CF0FCB0F}">
  <dimension ref="B1:H21"/>
  <sheetViews>
    <sheetView workbookViewId="0">
      <selection activeCell="F29" sqref="F29"/>
    </sheetView>
  </sheetViews>
  <sheetFormatPr defaultRowHeight="15" x14ac:dyDescent="0.25"/>
  <cols>
    <col min="1" max="1" width="2" style="3" customWidth="1"/>
    <col min="2" max="2" width="20.42578125" style="3" customWidth="1"/>
    <col min="3" max="4" width="9.140625" style="3" customWidth="1"/>
    <col min="5" max="5" width="9.140625" style="8" customWidth="1"/>
    <col min="6" max="7" width="9.140625" style="3" customWidth="1"/>
    <col min="8" max="8" width="11.42578125" style="3" bestFit="1" customWidth="1"/>
    <col min="9" max="16384" width="9.140625" style="3"/>
  </cols>
  <sheetData>
    <row r="1" spans="2:8" s="1" customFormat="1" ht="15.75" x14ac:dyDescent="0.25">
      <c r="B1" s="2" t="s">
        <v>0</v>
      </c>
    </row>
    <row r="2" spans="2:8" s="1" customFormat="1" ht="15.75" x14ac:dyDescent="0.25">
      <c r="B2" s="2"/>
    </row>
    <row r="3" spans="2:8" s="1" customFormat="1" ht="12" customHeight="1" x14ac:dyDescent="0.25">
      <c r="B3" s="2"/>
    </row>
    <row r="4" spans="2:8" s="1" customFormat="1" ht="12" customHeight="1" x14ac:dyDescent="0.2">
      <c r="B4" s="10" t="s">
        <v>1</v>
      </c>
      <c r="C4" s="11">
        <v>0.1</v>
      </c>
    </row>
    <row r="5" spans="2:8" s="1" customFormat="1" ht="12" customHeight="1" x14ac:dyDescent="0.25">
      <c r="B5" s="2"/>
    </row>
    <row r="6" spans="2:8" s="1" customFormat="1" ht="12" customHeight="1" x14ac:dyDescent="0.25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25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C8/(1+$C$4)^C7</f>
        <v>-500</v>
      </c>
      <c r="D9" s="6">
        <f t="shared" ref="D9:H9" si="0">D8/(1+$C$4)^D7</f>
        <v>27.27272727272727</v>
      </c>
      <c r="E9" s="6">
        <f t="shared" si="0"/>
        <v>99.173553719008254</v>
      </c>
      <c r="F9" s="6">
        <f t="shared" si="0"/>
        <v>150.2629601803155</v>
      </c>
      <c r="G9" s="6">
        <f t="shared" si="0"/>
        <v>81.96161464380846</v>
      </c>
      <c r="H9" s="6">
        <f t="shared" si="0"/>
        <v>74.510558767098601</v>
      </c>
    </row>
    <row r="10" spans="2:8" ht="12" customHeight="1" x14ac:dyDescent="0.2">
      <c r="D10" s="12"/>
      <c r="E10" s="12"/>
      <c r="F10" s="15"/>
      <c r="G10" s="4"/>
      <c r="H10" s="6"/>
    </row>
    <row r="11" spans="2:8" ht="15" customHeight="1" x14ac:dyDescent="0.2">
      <c r="D11" s="12"/>
      <c r="E11" s="13"/>
      <c r="F11" s="13"/>
      <c r="G11" s="4"/>
      <c r="H11" s="6"/>
    </row>
    <row r="12" spans="2:8" ht="12" customHeight="1" x14ac:dyDescent="0.2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">
      <c r="B14" s="18" t="s">
        <v>5</v>
      </c>
      <c r="E14" s="19">
        <f>SUM(C8,NPV(C4,D8:H8))</f>
        <v>-66.818585417041902</v>
      </c>
    </row>
    <row r="18" spans="3:8" ht="12" x14ac:dyDescent="0.2">
      <c r="C18" s="3">
        <v>-500</v>
      </c>
      <c r="D18" s="7">
        <f>D8/(1+$C$4)^D7</f>
        <v>27.27272727272727</v>
      </c>
      <c r="E18" s="7">
        <f>E8/(1+$C$4)^E7</f>
        <v>99.173553719008254</v>
      </c>
      <c r="F18" s="7">
        <f>F8/(1+$C$4)^F7</f>
        <v>150.2629601803155</v>
      </c>
      <c r="G18" s="7">
        <f>G8/(1+$C$4)^G7</f>
        <v>81.96161464380846</v>
      </c>
      <c r="H18" s="7">
        <f>H8/(1+$C$4)^H7</f>
        <v>74.510558767098601</v>
      </c>
    </row>
    <row r="20" spans="3:8" x14ac:dyDescent="0.25">
      <c r="C20" s="3" t="s">
        <v>16</v>
      </c>
      <c r="D20" s="21">
        <f>SUM(C18:H18)</f>
        <v>-66.818585417041888</v>
      </c>
    </row>
    <row r="21" spans="3:8" x14ac:dyDescent="0.25">
      <c r="C21" s="3" t="s">
        <v>17</v>
      </c>
      <c r="D21" s="20">
        <f>C8+NPV(C4,D8:H8)</f>
        <v>-66.818585417041902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3056-3035-420D-AD3B-FC029853D52D}">
  <dimension ref="B1:I33"/>
  <sheetViews>
    <sheetView workbookViewId="0">
      <selection activeCell="B45" sqref="B45"/>
    </sheetView>
  </sheetViews>
  <sheetFormatPr defaultRowHeight="15" x14ac:dyDescent="0.25"/>
  <cols>
    <col min="1" max="1" width="2" style="3" customWidth="1"/>
    <col min="2" max="2" width="40" style="3" bestFit="1" customWidth="1"/>
    <col min="3" max="4" width="9.140625" style="3" customWidth="1"/>
    <col min="5" max="5" width="9.140625" style="8" customWidth="1"/>
    <col min="6" max="7" width="9.140625" style="3" customWidth="1"/>
    <col min="8" max="8" width="11.42578125" style="3" bestFit="1" customWidth="1"/>
    <col min="9" max="16384" width="9.140625" style="3"/>
  </cols>
  <sheetData>
    <row r="1" spans="2:8" s="1" customFormat="1" ht="15.75" x14ac:dyDescent="0.25">
      <c r="B1" s="2" t="s">
        <v>0</v>
      </c>
    </row>
    <row r="2" spans="2:8" s="1" customFormat="1" ht="15.75" x14ac:dyDescent="0.25">
      <c r="B2" s="2"/>
    </row>
    <row r="3" spans="2:8" s="1" customFormat="1" ht="12" customHeight="1" x14ac:dyDescent="0.25">
      <c r="B3" s="2"/>
    </row>
    <row r="4" spans="2:8" s="1" customFormat="1" ht="12" customHeight="1" x14ac:dyDescent="0.2">
      <c r="B4" s="10" t="s">
        <v>1</v>
      </c>
      <c r="C4" s="11">
        <v>0.1</v>
      </c>
    </row>
    <row r="5" spans="2:8" s="1" customFormat="1" ht="12" customHeight="1" x14ac:dyDescent="0.25">
      <c r="B5" s="2"/>
    </row>
    <row r="6" spans="2:8" s="1" customFormat="1" ht="12" customHeight="1" x14ac:dyDescent="0.25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25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</f>
        <v>-500</v>
      </c>
      <c r="D9" s="6">
        <f>D8/(1+$C$4)^D7</f>
        <v>27.27272727272727</v>
      </c>
      <c r="E9" s="6">
        <f>E8/(1+$C$4)^E7</f>
        <v>99.173553719008254</v>
      </c>
      <c r="F9" s="6">
        <f>F8/(1+$C$4)^F7</f>
        <v>150.2629601803155</v>
      </c>
      <c r="G9" s="6">
        <f>G8/(1+$C$4)^G7</f>
        <v>81.96161464380846</v>
      </c>
      <c r="H9" s="6">
        <f>H8/(1+$C$4)^H7</f>
        <v>74.510558767098601</v>
      </c>
    </row>
    <row r="10" spans="2:8" ht="12" customHeight="1" x14ac:dyDescent="0.2">
      <c r="D10" s="12"/>
      <c r="E10" s="12"/>
      <c r="F10" s="15"/>
      <c r="G10" s="4"/>
      <c r="H10" s="6"/>
    </row>
    <row r="11" spans="2:8" ht="15" customHeight="1" x14ac:dyDescent="0.2">
      <c r="D11" s="12"/>
      <c r="E11" s="13"/>
      <c r="F11" s="13"/>
      <c r="G11" s="4"/>
      <c r="H11" s="6"/>
    </row>
    <row r="12" spans="2:8" ht="12" customHeight="1" x14ac:dyDescent="0.2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">
      <c r="B14" s="18" t="s">
        <v>5</v>
      </c>
      <c r="E14" s="19">
        <f>NPV(C4,D8:H8)+C8</f>
        <v>-66.818585417041902</v>
      </c>
    </row>
    <row r="16" spans="2:8" ht="15" customHeight="1" x14ac:dyDescent="0.2">
      <c r="C16" s="3" t="s">
        <v>7</v>
      </c>
      <c r="D16" s="22" t="s">
        <v>8</v>
      </c>
      <c r="E16" s="22"/>
      <c r="F16" s="22"/>
      <c r="G16" s="22"/>
      <c r="H16" s="22"/>
    </row>
    <row r="17" spans="2:9" ht="12" x14ac:dyDescent="0.2">
      <c r="B17" s="3" t="s">
        <v>12</v>
      </c>
      <c r="C17" s="3">
        <v>0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</row>
    <row r="18" spans="2:9" ht="12" x14ac:dyDescent="0.2">
      <c r="B18" s="3" t="s">
        <v>6</v>
      </c>
      <c r="C18" s="3">
        <v>-500</v>
      </c>
      <c r="D18" s="3" cm="1">
        <f t="array" ref="D18">SUM(ABS($C$18:C18))*$C$4</f>
        <v>50</v>
      </c>
      <c r="E18" s="3" cm="1">
        <f t="array" ref="E18">SUM(ABS($C$18:D18))*$C$4</f>
        <v>55</v>
      </c>
      <c r="F18" s="3" cm="1">
        <f t="array" ref="F18">SUM(ABS($C$18:E18))*$C$4</f>
        <v>60.5</v>
      </c>
      <c r="G18" s="3" cm="1">
        <f t="array" ref="G18">SUM(ABS($C$18:F18))*$C$4</f>
        <v>66.55</v>
      </c>
      <c r="H18" s="3" cm="1">
        <f t="array" ref="H18">SUM(ABS($C$18:G18))*$C$4</f>
        <v>73.204999999999998</v>
      </c>
    </row>
    <row r="19" spans="2:9" ht="12" x14ac:dyDescent="0.2">
      <c r="B19" s="3" t="s">
        <v>9</v>
      </c>
      <c r="C19" s="3">
        <f>C18</f>
        <v>-500</v>
      </c>
      <c r="D19" s="12">
        <f>D18/(1+$C$4)^D17</f>
        <v>45.454545454545453</v>
      </c>
      <c r="E19" s="12">
        <f>E18/(1+$C$4)^E17</f>
        <v>45.454545454545446</v>
      </c>
      <c r="F19" s="12">
        <f>F18/(1+$C$4)^F17</f>
        <v>45.454545454545439</v>
      </c>
      <c r="G19" s="12">
        <f>G18/(1+$C$4)^G17</f>
        <v>45.454545454545439</v>
      </c>
      <c r="H19" s="12">
        <f>H18/(1+$C$4)^H17</f>
        <v>45.454545454545439</v>
      </c>
    </row>
    <row r="20" spans="2:9" ht="12" x14ac:dyDescent="0.2">
      <c r="E20" s="3"/>
    </row>
    <row r="21" spans="2:9" x14ac:dyDescent="0.25">
      <c r="B21" s="3" t="s">
        <v>10</v>
      </c>
      <c r="C21" s="3">
        <f>SUM(C19:H19)</f>
        <v>-272.7272727272728</v>
      </c>
    </row>
    <row r="22" spans="2:9" x14ac:dyDescent="0.25">
      <c r="B22" s="3" t="s">
        <v>11</v>
      </c>
      <c r="C22" s="20">
        <f>NPV(C4,D18:H18)+C18</f>
        <v>-272.72727272727275</v>
      </c>
    </row>
    <row r="26" spans="2:9" x14ac:dyDescent="0.25">
      <c r="B26" s="3" t="s">
        <v>13</v>
      </c>
      <c r="C26" s="3">
        <v>20</v>
      </c>
    </row>
    <row r="28" spans="2:9" x14ac:dyDescent="0.25">
      <c r="C28" s="3">
        <v>0</v>
      </c>
      <c r="D28" s="3">
        <v>1</v>
      </c>
      <c r="E28" s="8">
        <v>2</v>
      </c>
      <c r="F28" s="3">
        <v>3</v>
      </c>
      <c r="G28" s="3">
        <v>4</v>
      </c>
      <c r="H28" s="3">
        <v>5</v>
      </c>
    </row>
    <row r="29" spans="2:9" x14ac:dyDescent="0.25">
      <c r="B29" s="3" t="s">
        <v>6</v>
      </c>
      <c r="C29" s="3">
        <v>-1000</v>
      </c>
      <c r="D29" s="3">
        <v>200</v>
      </c>
      <c r="E29" s="8">
        <v>300</v>
      </c>
      <c r="F29" s="3">
        <v>300</v>
      </c>
      <c r="G29" s="3">
        <v>400</v>
      </c>
      <c r="H29" s="3">
        <v>400</v>
      </c>
      <c r="I29" s="3">
        <f>C29+SUM(D29:H29)</f>
        <v>600</v>
      </c>
    </row>
    <row r="30" spans="2:9" ht="12" x14ac:dyDescent="0.2">
      <c r="B30" s="3" t="s">
        <v>14</v>
      </c>
      <c r="C30" s="3">
        <v>-1000</v>
      </c>
      <c r="D30" s="12">
        <f>D29/(1+$C$4)^D28</f>
        <v>181.81818181818181</v>
      </c>
      <c r="E30" s="12">
        <f>E29/(1+$C$4)^E28</f>
        <v>247.93388429752062</v>
      </c>
      <c r="F30" s="12">
        <f>F29/(1+$C$4)^F28</f>
        <v>225.39444027047327</v>
      </c>
      <c r="G30" s="12">
        <f>G29/(1+$C$4)^G28</f>
        <v>273.20538214602823</v>
      </c>
      <c r="H30" s="12">
        <f>H29/(1+$C$4)^H28</f>
        <v>248.36852922366199</v>
      </c>
      <c r="I30" s="21">
        <f>C30+SUM(D30:H30)</f>
        <v>176.72041775586604</v>
      </c>
    </row>
    <row r="33" spans="2:3" x14ac:dyDescent="0.25">
      <c r="B33" s="3" t="s">
        <v>15</v>
      </c>
      <c r="C33" s="20">
        <f>NPV(C4,D29:H29)+C29</f>
        <v>176.72041775586581</v>
      </c>
    </row>
  </sheetData>
  <mergeCells count="1">
    <mergeCell ref="D16:H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 &amp; FV</vt:lpstr>
      <vt:lpstr>PV &amp; FV (manual)</vt:lpstr>
      <vt:lpstr>PV &amp; FV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Roman Ostapchuk</cp:lastModifiedBy>
  <dcterms:created xsi:type="dcterms:W3CDTF">2015-06-22T18:43:12Z</dcterms:created>
  <dcterms:modified xsi:type="dcterms:W3CDTF">2024-11-16T21:00:52Z</dcterms:modified>
</cp:coreProperties>
</file>